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d.docs.live.net/ee63c9aaa84e59c6/Documentos/TRABAJO MINED/COMPLEJO EDUCATIVO DR. VICTORIANO RODRIGUEZ/PLANOS 2024/"/>
    </mc:Choice>
  </mc:AlternateContent>
  <xr:revisionPtr revIDLastSave="282" documentId="11_CCA53E4A698B06C5ED7E64C5765026D54AEBDC51" xr6:coauthVersionLast="47" xr6:coauthVersionMax="47" xr10:uidLastSave="{6B36F289-023F-4A28-9E24-47E7ABF291B3}"/>
  <bookViews>
    <workbookView xWindow="-108" yWindow="-108" windowWidth="23256" windowHeight="12456" xr2:uid="{00000000-000D-0000-FFFF-FFFF00000000}"/>
  </bookViews>
  <sheets>
    <sheet name="LISTADO DE CANTIDADES" sheetId="1" r:id="rId1"/>
  </sheets>
  <definedNames>
    <definedName name="_xlnm._FilterDatabase" localSheetId="0" hidden="1">'LISTADO DE CANTIDADES'!$A$7:$G$708</definedName>
    <definedName name="_xlnm.Print_Area" localSheetId="0">'LISTADO DE CANTIDADES'!$A$1:$G$708</definedName>
    <definedName name="_xlnm.Print_Titles" localSheetId="0">'LISTADO DE CANTIDADES'!$1:$7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06" i="1" l="1"/>
  <c r="D623" i="1" l="1"/>
  <c r="D622" i="1"/>
  <c r="D620" i="1"/>
  <c r="D619" i="1"/>
  <c r="D617" i="1"/>
  <c r="D612" i="1" l="1"/>
  <c r="D593" i="1" l="1"/>
  <c r="D592" i="1"/>
  <c r="D577" i="1"/>
  <c r="D527" i="1" l="1"/>
  <c r="D523" i="1"/>
  <c r="D493" i="1"/>
  <c r="D430" i="1" l="1"/>
  <c r="D428" i="1"/>
  <c r="D423" i="1"/>
  <c r="D418" i="1"/>
  <c r="D416" i="1"/>
  <c r="D412" i="1"/>
  <c r="D232" i="1" l="1"/>
  <c r="D313" i="1" l="1"/>
  <c r="D311" i="1"/>
  <c r="D307" i="1"/>
  <c r="D306" i="1"/>
  <c r="D303" i="1"/>
  <c r="D301" i="1"/>
  <c r="D296" i="1"/>
  <c r="D154" i="1"/>
  <c r="D152" i="1"/>
  <c r="D147" i="1"/>
  <c r="D41" i="1" l="1"/>
  <c r="D29" i="1" l="1"/>
  <c r="D28" i="1"/>
</calcChain>
</file>

<file path=xl/sharedStrings.xml><?xml version="1.0" encoding="utf-8"?>
<sst xmlns="http://schemas.openxmlformats.org/spreadsheetml/2006/main" count="1894" uniqueCount="1032">
  <si>
    <t>MINISTERIO DE EDUCACIÓN CIENCIA Y TECNOLOGÍA</t>
  </si>
  <si>
    <t>No.</t>
  </si>
  <si>
    <t xml:space="preserve">DESCRIPCIÓN/PARTIDA </t>
  </si>
  <si>
    <t>UNIDAD</t>
  </si>
  <si>
    <t>CANTIDAD</t>
  </si>
  <si>
    <t>PRECIO UNITARIO</t>
  </si>
  <si>
    <t xml:space="preserve"> SUB-TOTAL </t>
  </si>
  <si>
    <t xml:space="preserve"> TOTAL PARTIDA </t>
  </si>
  <si>
    <t>OBRAS PRELIMINARES</t>
  </si>
  <si>
    <t>PROYECTO: COMPLEJO EDUCATIVO "DR VICTORIANO RODRIGUEZ" SAN VICENTE</t>
  </si>
  <si>
    <t>DEPARTAMENTO:  SAN VICENTE        CÓDIGO:  12429</t>
  </si>
  <si>
    <t>MUNICIPIO: SAN VICENTE SUR</t>
  </si>
  <si>
    <t>m²</t>
  </si>
  <si>
    <t>INTERVENCIONES EN VEGETACIÓN EXISTENTE</t>
  </si>
  <si>
    <t>u</t>
  </si>
  <si>
    <t>DEMOLICIONES Y DESMONTAJES</t>
  </si>
  <si>
    <t>CONSTRUCCIONES</t>
  </si>
  <si>
    <t>Zapata Z-1, 2.00x2.00x0.55m., #6@0.20m ambos sentidos, doble lecho, f´c=210kg/cm2</t>
  </si>
  <si>
    <t>m³</t>
  </si>
  <si>
    <t>Zapata Z-2, 1.80x1.80x0.55m., #4@0.15m ambos sentidos, doble lecho, f´c=210kg/cm2</t>
  </si>
  <si>
    <t>Solera de Fundación SF-1, 50x25cms 6#4, est #3 @15cms, f´c=210kg/cm2</t>
  </si>
  <si>
    <t>Nervios de modulación NM-1 0.15x(0-0.10)m. 1#3, f´c=210kg/cm2</t>
  </si>
  <si>
    <t>Nervios de modulación NM-1 0.15x(0.11-0.20)m. 2#3+Grapa #2@0.12m, f´c=210kg/cm2</t>
  </si>
  <si>
    <t>Columna C-1, 0.40x0.60m. 4#7+4#6+4#5, Est. #4 G-60, Grapas #3 G-60, f´c=210kg/cm2</t>
  </si>
  <si>
    <t>Viga V-1, 0.25x0.40m 4#5, Est. #3 según  detalle, f´c=210kg/cm2</t>
  </si>
  <si>
    <t>Viga V-2, 0.30x0.40m, según  detalle, f´c=210kg/cm2</t>
  </si>
  <si>
    <t>Viga V-3, 0.30x0.40-0.60m, según  detalle, f´c=210kg/cm2</t>
  </si>
  <si>
    <t>Viga V-4, 0.30x0.40-0.60m, según  detalle, f´c=210kg/cm2</t>
  </si>
  <si>
    <t>Viga V-5, 0.25x0.40m 4#5, Est. #3 según  detalle, f´c=210kg/cm2</t>
  </si>
  <si>
    <t>Viga V-6, 0.20x0.40m 4#4, Est. #3 según  detalle, f´c=210kg/cm2</t>
  </si>
  <si>
    <t>Junta JS-1 con sello elastomerico</t>
  </si>
  <si>
    <t>m</t>
  </si>
  <si>
    <t>Losa de entrepiso VT1-15</t>
  </si>
  <si>
    <t>Trazo por unidad de área</t>
  </si>
  <si>
    <t>TERRACERIA</t>
  </si>
  <si>
    <t>Excavación a mano hasta 1.00 m ( Material semiduro) en Fundaciones, incluye desalojo</t>
  </si>
  <si>
    <t>Relleno compactado con suelo cemento 20:1, espesor 20.0 cm, incluye todos los materiales.</t>
  </si>
  <si>
    <t>Desalojo de material sobrante, acarreo interno</t>
  </si>
  <si>
    <t>ACABADOS</t>
  </si>
  <si>
    <t>Repello de superficies verticales hasta e=2 cm, con mezcla prefabricada para repellos. Incluye limpieza y escarificado de paredes.</t>
  </si>
  <si>
    <t>Afinado en superficies verticales hasta E=2mm.</t>
  </si>
  <si>
    <t>Suministro y aplicación de 2 manos de pintura base látex acrílico de la mejor calidad, color a definir según manual MNE, para interiores parte superior, incluye limpieza y preparación de pared con base. Dos manos de acabado uniforme.</t>
  </si>
  <si>
    <t>Suministro y aplicación de pintura de aceite de primera calidad, para interiores, altura 1.40 m., acabado de alto brillo, incluye limpieza y preparación de paredes con base. Dos manos de acabado uniforme.</t>
  </si>
  <si>
    <t>Suministro y aplicación de pintura de agua acrílica lavable de primera calidad, acabado mate, para exteriores, incluye limpieza y preparación de paredes con base. Dos manos acabado uniforme. Diseño según MNE.</t>
  </si>
  <si>
    <t>Construcción de división con doble forro de tabla yeso de 1/2'', con estructura de perfiles de aluminio, con cinta malla y aplicacion de acabado en uniones, lijado y pintado con 2 manos de pintura tipo látex</t>
  </si>
  <si>
    <t>Suministro e instalación de División de perfil laminado anodizado y doble forro de melamina, con pieza de aluminio anodizado al natural de 1” x 1 1/2", e=0.015m color a definir</t>
  </si>
  <si>
    <t>Repello, afinado y pintado de columna</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</si>
  <si>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blanco.h=1.80 m</t>
  </si>
  <si>
    <t>CONCRETO ESTRUCTURAL</t>
  </si>
  <si>
    <t>PISOS</t>
  </si>
  <si>
    <t>Suministro e instalación de zócalo sanitario (curva sanitaria) de pvc color blanco.</t>
  </si>
  <si>
    <t>VENTANAS</t>
  </si>
  <si>
    <t>Suministro e instalación de 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</si>
  <si>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Suministro e instalación de cortina metálica enrollable</t>
  </si>
  <si>
    <t>PUERTAS</t>
  </si>
  <si>
    <t>Puerta de melamina para servicios sanitarios de perfil laminado anodizado de melamina resistente al agua, con pieza de aluminio anodizado al natural de 1” x 1 1/2", e=0.015m color a definir</t>
  </si>
  <si>
    <t>Suministro e instalación de puerta con marco y estructura de madera de conacaste, doble forro de plywood, entintada y laqueada.</t>
  </si>
  <si>
    <t>CUBIERTAS DE TECHO</t>
  </si>
  <si>
    <t>Suministro e instalación de canales de aguas lluvias de láminas galvanizada lisa calibre 24, soldado y remachado, ganchos escondidos de pletina de 1” x 1/8” a cada 0.45m, acabado final interior y exterior dos manos de anticorrosivo especial para galvanizado y dos manos de pintura esmalte color a definir en exterior.</t>
  </si>
  <si>
    <t>Suministro e instalación de bajadas de aguas lluvias con tubería PVC Ø 6", 125 PSI. Sujetados con cinchos de pletina de 1/8"x1", fijados con tornillo goloso de 2"x10 y anclas plásticas. Incluye accesorios y conexión a red subterránea de aguas lluvias.</t>
  </si>
  <si>
    <t>ARTEFACTOS SANITARIOS</t>
  </si>
  <si>
    <t>Suministro e instalación de inodoro de porcelana, alto desempeño, taza tipo elongada descarga simple 4 lpf, incluye tubo de abasto flexible y válvula de control y sus accesorios.</t>
  </si>
  <si>
    <t>Suministro e instalación de mingitorio ecológico color blanco, incluye accesorios, incluye sello elastomérico impermeable acrílico base agua color blanco.</t>
  </si>
  <si>
    <t>Suministro e instalación de fregadero de empotrar de 2 pocetas en acero inoxidable, incluye 2 grifos cuello de ganso de 15'' y accesorios de instalación.</t>
  </si>
  <si>
    <t>Suministro e instalación de fregadero de empotrar de 1 poceta con escurridero en acero inoxidable, incluye 1 grifo cuello de ganso de 15'' y accesorios de instalación. (Incluye desmontaje del existente).</t>
  </si>
  <si>
    <t>Suministro e instalación de Grifo push.</t>
  </si>
  <si>
    <t>Suministro e instalación de lavamanos de pedestal, de un agujero, losa vitrificada, cero absorción a la humedad, incluye grifo y accesorios de instalación.</t>
  </si>
  <si>
    <t>Suministro e instalación de filtro para agua, cap. de produccion de 1 galón/m, inlcuye accesorios, valvulas y tubo de conexión</t>
  </si>
  <si>
    <t>MOBILIARIO</t>
  </si>
  <si>
    <t>Suministro e instalación de barras de acero inoxidable de 18 y 38"X1 1/4" para apoyo de personas con discapacidad</t>
  </si>
  <si>
    <t>Suministro e instalación de tapon resumidero</t>
  </si>
  <si>
    <t>Suministro de depósito para desechos</t>
  </si>
  <si>
    <t>Suministro e instalación de dispensador de alcohol gel</t>
  </si>
  <si>
    <t>Suministro e instalación de dispensador de jabón líquido de pared</t>
  </si>
  <si>
    <t>Suministro e instalación de dispensador para papel higiénico</t>
  </si>
  <si>
    <t>EQUIPAMIENTO</t>
  </si>
  <si>
    <t>Suministro e instalación de repisa de acero inoxidable de 0.40 x 1.00m, Según planos.</t>
  </si>
  <si>
    <t>Suministro e instalación de interceptor de grasa con canastilla para sedimentos sólidos de 45 L/min y 18 kg de capacidad. Conexión para tubo de 2" para roscar. Puede colocarse de manera expuesta o soterrada.</t>
  </si>
  <si>
    <t>Suministro e instalación de campana, en lámina de acero inoxidable de 1.20 mm de espesor, con sistema doble de filtros en acero inoxidable de 50 mm de espesor, dimensiones 1.50 m de largo, 1.00 m de ancho y 0.60 m de profundidad.</t>
  </si>
  <si>
    <t>Suministro e instalación de ductos 30x30 cm, de lámina de acero inoxidable, soldado con soldadura autógena y/o hermética</t>
  </si>
  <si>
    <t>Suministro e instalación de extractor de 1,295 CFM, 0.85" CA, 1/2 HP, 120-1-60</t>
  </si>
  <si>
    <t>Suministro e instalación de piso tipo porcelanato de alto tráfico de 60x60 cm color a definir.</t>
  </si>
  <si>
    <t xml:space="preserve">Cámara refrigerante de 1 puerta de vidrio con capacidad de 12-13 pies cúbicos aproximadamente, con vitrina vertical, con rodos, con parillas incluidas. 
• Color: indiferente. 
• Capacidad: pies cúbicos: 12-13.
• Parrillas incluidas: 4
• Dimensiones aproximadas:
• Altura: 200 cm / frente: 55 cm / fondo 60.5 cm
• Especificaciones técnicas:
• Rango de temperatura: 0 °c / + 4 °c
• Compresor: 1/5 hp
• Amperaje aproximado: 2.2
• Voltaje aproximado: 115 v / 60 hz / 1
</t>
  </si>
  <si>
    <t xml:space="preserve">Cocina tipo fogón
•Dimensiones aproximadas: largo 0.60 largo x0.69 ancho x0.75 alto
• Capacidad para olla hasta de 0.60 m
• Mueble abierto en acero inoxidable/ norma 430-p4 
• 1 quemador triple 30 cms 
• Fogón en hierro fundido.
• Parrillas en hierro al caliente 60 cm x 60 cm
• Bandejas rebalsadora en acero inoxidable.
• Patas de tubo de acero inoxidable 1 1⁄2 con tacos niveladores de altura.
</t>
  </si>
  <si>
    <t xml:space="preserve">Plancha con sistema de gas
• Dimensiones aproximadas: Largo 1.00 largo x0.78 Ancho x0.90 Alto
• Mueble abierto en acero inoxidable. Norma 430-P4.
• Paredes aisladas con fibra de vidrio p/ evitar exceso de calor.
• Comal o plancha en Acero inoxidable de 6mm. 
• Área útil de comal 0.50 + 0.08 de canal para grasa.
• Entrepaño en acero inoxidable. 
• Quemadores tipo flauta.
• Llama Piloto para un fácil encendido.
• Gratinador con Parrilla y Bandeja. 
• Patas de tubo Acero Inoxidable. 1 1⁄2 con tacos niveladores de altura.
</t>
  </si>
  <si>
    <t xml:space="preserve">Sistema de gas que incluye tambo de 25 libras
Cilindro de gas propano:
• Capacidad: 25 libras-35 libras.
• Material: acero resistente.
• Presión aproximada: 17.5 bar (250 psi) a temperatura ambiente.
• Válvula de alivio de presión.
Manguera:
• Material: resistentes a la corrosión y a las fugas, como el caucho sintético o el PVC reforzado.
• Longitud: La longitud 1.5-2.0 metros.
• Conexiones: Deben tener conexiones seguras y adecuadas para el cilindro y el dispositivo al que se conectará.
Válvula:
• Tipo: La válvula debe ser específica para gas propano y estar diseñada para regular de manera segura el flujo de gas desde el cilindro.
• Material: de latón o acero inoxidable para resistir la corrosión.
• Características de seguridad: Debe tener características de seguridad integradas, como un dispositivo de cierre automático en caso de fuga o sobrepresión.
• Conexiones: Debe tener conexiones compatibles con el cilindro y la manguera, asegurando un sellado hermético y seguro
</t>
  </si>
  <si>
    <t xml:space="preserve"> </t>
  </si>
  <si>
    <t>Suministro e instalación de piso tipo porcelanato de alto tráfico de 60x60 cm color a definir, y zócalo de porcelanato de 8x60 cm color a definir.</t>
  </si>
  <si>
    <t>Mueble de cocina L=1.50 m , A=0.60m H=0.90m, losa superior de concreto con ref #3 a cada 15 cm. en ambos sentidos. E=8 cm, enchape de porcelanato color a definir de 60x60 cm. sobre losa de concreto, incluye bocel metálico color plata mate, con doble puerta, con fregadero de una poceta de acero inoxidable, grifo tipo cuello ganso de 15'' y accesorios de instalación y dos puertas contiguas, entrepanos de plywood con enchape de Laminado de plástico o similar color a definir, con tapacantos de 2mm, haladeras de barra de acero inoxidable, cierre suave. Según planos.</t>
  </si>
  <si>
    <t>TERRACERIA GENERAL</t>
  </si>
  <si>
    <t>FUNDACIONES</t>
  </si>
  <si>
    <t>Mueble de cocina L=5.35m en forma de L, A=0.60m H=0.90m, losa superior de concreto con ref #3 a cada 15 cm. en ambos sentidos. E=8 cm, enchape de porcelanato color a definir de 60x60 cm. sobre losa de concreto, incluye bocel metálico color plata mate, con doble puerta en 3 secciones y  mueble gabinete de cocineta (4 gavetas), con fregadero de empotrar de 2 pocetas en acero inoxidable, incluye 2 grifos cuello de ganso de 15'' y accesorios de instalación y dos puertas contiguas, con tapacantos de 2mm, haladeras de barra de acero inoxidable, cierre suave. Según planos.
-División de madera de cedro contrachapada de ¾” lijada, sellada y barnizada (barniz semibrillante)
-Puerta de madera contrachapada de ¾” lijada, sellada y barnizada, barniz semibrillante.
-Entrepaño de madera contrachapada de cedro de ¾” lijada, sellada y barnizada, barniz semibrillante.</t>
  </si>
  <si>
    <t>Losa de concreto con refuerzo #3@ 15cm en ambos sentidos, enchape de azulejo color blanco de 20x20 cm para losa en el recibidor.</t>
  </si>
  <si>
    <t>Lavabrazos de concreto armado según detalle en plano.</t>
  </si>
  <si>
    <t>Base de concreto de 7 cm de espesor para colocacion de porcelanato, resistencia del concreto de f’c=210Kg/cm2 con electromalla de 6"x6", calibre 10x10; incluye la preparación de la superficie con mortero especial y aditivo para la nivelación</t>
  </si>
  <si>
    <t>Pared de Bloque de Concreto 15X20X40 cm. RV #4@0.40M, RH #2@0.40. Incluye solera intermedia, solera de coronamiento, esquineros y repisa de ventanas. Según detalle.</t>
  </si>
  <si>
    <t>PAREDES</t>
  </si>
  <si>
    <t>NIVEL 1</t>
  </si>
  <si>
    <t>NIVEL 2</t>
  </si>
  <si>
    <t>Nervio N-1 0.94x0.15 m., 10#3 Est. #3@0.12m Grapa #2@0.12m., f´c=210kg/cm2</t>
  </si>
  <si>
    <t>ESTRUCTURA METALICA</t>
  </si>
  <si>
    <t>Viga VM-1 TS 8"x4"x1/2"</t>
  </si>
  <si>
    <t>Viga VM-2 TS 6"x4"x1/8"</t>
  </si>
  <si>
    <t>Polín P-1 TS 4"x2" Ch 14</t>
  </si>
  <si>
    <t>Soporte de Angulo para VM1 en columna</t>
  </si>
  <si>
    <t>Apoyo de polín en pared</t>
  </si>
  <si>
    <t>Rigidizador para polines de platina 1"x1/8"</t>
  </si>
  <si>
    <t>Cubierta de techo insulado de 2",que incluye: -Capote de lámina de aluminio, zinc y silicio, calibre 26, -Aplicación de impermeabilizante de la mejor calidad en cada tornillo instalado en estructura de techo.
Las dimensiones de la cubierta de techo son tomadas en proyeccion horizontal para efectos de pago.</t>
  </si>
  <si>
    <t>Zapata Z-3, 1.60x1.60x0.55m., #4@0.15m ambos sentidos, doble lecho, f´c=210kg/cm2</t>
  </si>
  <si>
    <t>Tensor T-1, 30x50cms 4#4+4#3, est #3 @15cms, f´c=210kg/cm2</t>
  </si>
  <si>
    <t>Columna CM-1 TS 6"x4"x1/8"</t>
  </si>
  <si>
    <t>Columna C-2, 0.35x0.35m. 8#6, Est. #4 G-60,+ Est. #3 G-60, f´c=210kg/cm2</t>
  </si>
  <si>
    <t>Losa densa e=0.15m</t>
  </si>
  <si>
    <t>Construcción de división con doble forro de tabla yeso de 1/2'', con estructura de perfiles de aluminio, con cinta malla y aplicacion de acabado en uniones, lijado y pintado con 2 manos de pintura tipo látex, para tapon en nicho en la entrada de las aulas.</t>
  </si>
  <si>
    <t xml:space="preserve">INSTALACIONES ELÉCTRICAS MÓDULO A Y D </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</si>
  <si>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</si>
  <si>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Suministro e instalación de luminaria tipo apliqué ovalado (tortuga) con bombillo led de 12w, luz de día, con acabado blanco, para montaje superficial en pasillos y sanitarios. incluye caja octogonal tipo pesada ul, cableado y canalizacion con tuberia emt con sus accesorios.</t>
  </si>
  <si>
    <t>Suministro e instalación de luminaria tipo receptáculo de baquelita color blanco con bombillo led de 12w, luz de día, para montaje superficial. incluye caja octogonal tipo pesada ul, cableado y canalizacion con tuberia emt y sus accesorios.</t>
  </si>
  <si>
    <t>Suministro e instalación de luminaria tipo wall pack (wp) led de 26w a 30w, luz de dia, para montaje superficial en paredes exteriores. incluye caja octogonal tipo pesada ul, cableado y canalizacion con tuberia rigida emt y sus accesorios.</t>
  </si>
  <si>
    <t>Suministro e instalación de luminaria de emergencia led de 2x3 w, luz de día, para montaje superficial en pared. incluye caja octogonal tipo pesada ul, cableado y canalización con tubería emt y sus accesorios.</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</si>
  <si>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</si>
  <si>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</si>
  <si>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</si>
  <si>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</si>
  <si>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Suministro e instalación de 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</si>
  <si>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</si>
  <si>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 xml:space="preserve">Tomacorriente doble aterrizado, cuerpo entero, nema 5-20r, 3 hilos, 20 amp, 125 voltios, de nylon extrafuerte, resistente al alto impacto, color blanco, placa doble de nylon irrompible color gris para intemperie, en caja cuadrada de 4"x4" de hierro galvanizada pesada ul. en zona costera se utilizará caja de pvc. </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</si>
  <si>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</si>
  <si>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Suministro e instalación de campana de extracción: suministro e instalación de campana, en lámina de acero inoxidable de 1.20 mm de espesor, con sistema doble de filtros en acero inoxidable de 50 mm de espesor, dimensiones 1.50 m de largo, 1.00 m de ancho y 0.60 m de profundidad.</t>
  </si>
  <si>
    <t>Suministro e instalación de extractor de 1,295 cfm, 0.85" ca, 1/2 hp, 120-1-60</t>
  </si>
  <si>
    <t>INSTALACIONES ELÉCTRICAS MÓDULO B Y E</t>
  </si>
  <si>
    <t>suministro e instalación de tablero eléctrico de distribución  de 16 espacios (st-a) 120/240v, 4 hilos, 125amp. monofásico de empotrar con sus  ramales térmicos  incluye: protecciones térmicas para  circuitos ramales.</t>
  </si>
  <si>
    <t>MÓDULO C Y F: MÓDULO "C"(NIVEL UNO) AULA PARVULARIA 4,5 Y 6, PRIMER GRADO "A" Y "B", S.S PARA C/AULA Y BODEGAS, S.S DOCENTES  MÓDULO "D"(NIVEL DOS) AULAS 19, 20, 21, 22 Y 23, BODEGA Y DOS S.S DOCENTES.</t>
  </si>
  <si>
    <t>Nervio N-1 0.94x0.15 m., 10#3 Est. #3@0.12m Grapa #2@0.12m., f´c=280kg/cm2</t>
  </si>
  <si>
    <t>Construcción de división con doble forro de tabla yeso de 1/2'', con estructura de perfiles de aluminio, con cinta malla y aplicacion de acabado en uniones, lijado y pintado con 2 manos de pintura tipo látex, para tapón de nicho en entrada de aulas.</t>
  </si>
  <si>
    <t>Suministro e instalación de cubierta de techo insulado de 2", incluye estructura metálica de soporte y anclajes, pintura (dos manos de pintura anticorrosiva diferente color) y dos manos de acabado final (esmalte) según especificaciones técnicas, capote de lámina de aluminio, zinc y silicio, calibre 26, hechura de cepos en ambas caras, tornillería. Aplicación de impermeabilizante tipo Sikaflex en cada tornillo instalado. Las dimensiones de la cubierta de techo son tomadas en proyección horizontal para efectos de pago.</t>
  </si>
  <si>
    <t>Suministro e instalación de Inodoro infantil, porcelana vitrificada. válvula de control y tubo de abasto flexible. medidas antropométricas para niños de Parvularia. taza: redonda, dimensiones generales: ancho:304 x largo:584 x alto:604 mm tipo de descarga y consumo: single flush 4.8 lpf, capacidad de evacuación: 250gr. Incluye asiento y accesorios.</t>
  </si>
  <si>
    <t xml:space="preserve">u </t>
  </si>
  <si>
    <t>Suministro e instalación de ducha, con todos sus accesorios de la mejor calidad.</t>
  </si>
  <si>
    <t>INSTALACIONES ELÉCTRICAS MÓDULO C Y F</t>
  </si>
  <si>
    <t xml:space="preserve">Luminaria tipo Receptáculo de Baquelita color blanco, con bombillo LED de 12w, Luz de Día, con acabado blanco, para montaje superficial en pasillos y sanitarios. incluye caja octogonal tipo pesada UL, cableado y canalización vista con tubería EMT con sus accesorios. </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</si>
  <si>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</si>
  <si>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</si>
  <si>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</si>
  <si>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</si>
  <si>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tablero eléctrico de distribución  de 16 espacios (st-c2) 120/240v, 4 hilos, 125amp. monofásico de empotrar con sus  ramales térmicos  incluye: protecciones térmicas para  circuitos ramales.</t>
  </si>
  <si>
    <t>Suministro e instalación de tablero eléctrico de distribución  de 16 espacios (st-c1) 120/240v, 4 hilos, 125amp. monofásico de empotrar con sus  ramales térmicos  incluye: protecciones térmicas para  circuitos ramales.</t>
  </si>
  <si>
    <t>suministro e instalación de tablero eléctrico de distribución  de 16 espacios (st-b1) 120/240v, 4 hilos, 125amp. monofásico de empotrar con sus  ramales térmicos  incluye: protecciones térmicas para  circuitos ramales.</t>
  </si>
  <si>
    <t xml:space="preserve">suministro e instalación de tablero eléctrico de distribución  de 16 espacios (st-a1) 120/240v, 4 hilos, 125amp. monofásico de empotrar con sus  ramales térmicos  incluye: protecciones térmicas para  circuitos ramales. </t>
  </si>
  <si>
    <t xml:space="preserve">suministro e instalación de tablero eléctrico de distribución  de 16 espacios (st-coc) 120/240v, 4 hilos, 125amp. monofásico de empotrar con sus  ramales térmicos  incluye: protecciones térmicas para  circuitos ramales. </t>
  </si>
  <si>
    <t>OBRAS EXTERIORES</t>
  </si>
  <si>
    <t>CIRCULACIONES</t>
  </si>
  <si>
    <t>SALON DE USOS MULTIPLES (S.U.M.)</t>
  </si>
  <si>
    <t xml:space="preserve">CONCRETO ESTRUCTURAL </t>
  </si>
  <si>
    <t>Zapata 1.30x1.30x0.40; refuerzo #4 @0.15 m a.s., f'c=210 kg/cm².</t>
  </si>
  <si>
    <t>Tensor de 0.30x0.30 m; ref 4#5+Est#3@0.12m; f'c=210Kg/cm²</t>
  </si>
  <si>
    <t>Pedestal, (0.60x0.6x0.8) Ref. 4#7 + 4#8, Est, #3 @ 0.10 + grapas de varilla #7, Concreto F´C=210 Kg/cm²</t>
  </si>
  <si>
    <t>Suministro y aplicación de pintura para demarcación de cancha, con pintura de alto trafico.</t>
  </si>
  <si>
    <t>MUEBLES</t>
  </si>
  <si>
    <t>Suministro e instalación de tablero de baloncesto portátil, con medidas antropometricas para ninos, resistente a la intemperie de altura ajustable, tablero de 127 cm x 76 cm x 5 cm con almohadilla en el marco, poste redondo de 91 cm / 3 pies y 3 piezas, brazos de extensión redondos y pedal para ajuste.</t>
  </si>
  <si>
    <t>CUBIERTAS DE TECHO Y ESTRUCTURA METALICA</t>
  </si>
  <si>
    <t>Suministro e instalación de bajadas de aguas lluvias con tubería PVC Ø 4", 125 PSI. Sujetados con abrazaderas de pletina de 1/8"x1", fijados con tornillo goloso de 2"x10 y anclas plásticas. Incluye accesorios y conexión a red subterránea de aguas lluvias.</t>
  </si>
  <si>
    <t xml:space="preserve">Suministro e instalación de canal  cal 24 de 0.12x0.305 m, Incluye ganchos de pletina de 1"x1*4" @0.60 m y 8 bocatubos para bajadas </t>
  </si>
  <si>
    <t xml:space="preserve">Placa metálica sobre pedestales de 0.50x0.50 m, e=3/4", Incluye 4 pernos, tuercas 3/4", arandelas planas y de presión. </t>
  </si>
  <si>
    <t xml:space="preserve">Atizadores de lámina de Ho 0.08x0.10x3/8" (4 en base de cada columna) Inc soldadura a estructura metálica. </t>
  </si>
  <si>
    <t>Suministro e instalación de tensores varilla de 5/8"</t>
  </si>
  <si>
    <t>Columna metálica tipo CM-1 de tubo estructural redondo de 8" cedula 40,pintado con dos manos de pintura anticorrosiva y dos manos de esmalte industrial aplicado a soplete. ( Anclajes, placa de conexión, tapones, según detalles e indicaciones en planos)</t>
  </si>
  <si>
    <t xml:space="preserve">Estructura en marco Metálico VM1 (según plano), caño negro liviano ø 2" con selosia caño negro ø 1" @ 60°, pintado con dos manos de pintura anticorrosiva y dos manos de esmalte idustrial aplicado a soplete. </t>
  </si>
  <si>
    <t xml:space="preserve">Estructura en marco Metálico VM2 (según plano), caño negro liviano ø 2" con selosia caño negro ø 1" @ 60°, pintado con dos manos de pintura anticorrosiva y dos manos de esmalte idustrial aplicado a soplete. </t>
  </si>
  <si>
    <t>Suministro e instalación de forro de Lubula de lamina de aluminio y zinc, cal 24 (0.55 mm) incluye estrctura de soporte</t>
  </si>
  <si>
    <t>Suministro e instalación de forro lateral en cancha incluye estructura de soporte</t>
  </si>
  <si>
    <t>Viga Metálica, de polin C encajuelado estructural, chapa 16  de 6"x4", pintado con dos manos de pintura anticorrosiva y dos manos de esmalte industrial aplicado a soplete. Inc. conexiónes y apoyos según detalles e indicaciones en planos.</t>
  </si>
  <si>
    <t xml:space="preserve">INSTALACIONES ELÉCTRICAS </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</si>
  <si>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</si>
  <si>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 xml:space="preserve">Suministro e instalación de interruptor doble  tipo palanca y carcasa termoplástica resistente al alto impacto, color marfil, placa de acero inoxidable, contacto a  tierra, caja rectangular  tipo pesada UL, con su alambrado y canalización, tuberia EMT y sus accesorios. </t>
  </si>
  <si>
    <t>Suministro e instalación de interruptor sencillo de 2 polos 240v, tipo palanca y carcasa termoplástica resistente al alto impacto, color marfil, placa intemperie, contacto a  tierra, caja rectangular  tipo conduit, con su alambrado y tuberia EMT y sus accesorios.</t>
  </si>
  <si>
    <t>Suministro e instalación de tomacorriente doble, aterrizado cuerpo entero, configuración nema 5-20r, 3 hilos, 20 amp,125 v, de nylon extrafuerte, resistente al alto impacto, color marfil, caja rectangular de 4"x2" tipo conduit, con su alambrado y canalización con EMT y sus accesorios,  placa para intemperie.</t>
  </si>
  <si>
    <t>ACOPIO DE DESECHOS SÓLIDOS</t>
  </si>
  <si>
    <t xml:space="preserve">Excavacion a mano hasta 1.50 m (mat.semi duro) </t>
  </si>
  <si>
    <t>Relleno compactado suelo-cem. 20:1 (c/mat.selecto).</t>
  </si>
  <si>
    <t xml:space="preserve">Relleno compactado con material de préstamo libre de materia organica en fundaciones </t>
  </si>
  <si>
    <t>Solera de fundación 0.30x0.20m; ref 4#3+est#2@0.15m; f'c=210kg/cm²</t>
  </si>
  <si>
    <t>Pared bloque de 10x20x40 RV N°3 y RH.N°2@ 40 incluye bloques solera</t>
  </si>
  <si>
    <t>Pared bloque de 15x20x40 RV N°4 y RH N°2@40 incluye bloques solera</t>
  </si>
  <si>
    <t>Losa de concreto de concreto impermeabilizada, según detalle.</t>
  </si>
  <si>
    <t>Concreto simple f'c=210 kg/cm². el agregado grueso es chispa de 3/8"</t>
  </si>
  <si>
    <t>Suministro e instalación de puerta metálica de 0.70x1.50 m c/tubo de 1x1; forro de lámina 1/16" y contramarco de ángulo de 1 1/4"x1 1/4x3/16". incluye pintura y demás accesorios según detalle</t>
  </si>
  <si>
    <t>Suministro e instalación de rótulo de 25x25 cms elaborado pcv y vinil</t>
  </si>
  <si>
    <t>Suministro e instalación de pasamanos de tubo galvanizado tipo liviano de ø1 1/2" soldado a placa metálica e=1/4" y refuerzo horizontal de tubo galvanizado ø1".</t>
  </si>
  <si>
    <t>ÁREA RECREATIVA</t>
  </si>
  <si>
    <t xml:space="preserve">Banca de losa de concreto visto en voladizo. Forma hexagonal. Ancho: 1.00 m, Longitud: 1.30 m, Altura:0.60 m. Apertura central: Ancho:0.60m, Longitud: 0.65m. Concreto de f'c=180 kg/cm² e=0.07 m, refuerzo #3 @ 0.15m. </t>
  </si>
  <si>
    <t>Suministro e instalación de juegos infantiles tipo monticulos de equilibrio según ET</t>
  </si>
  <si>
    <t>Suministro e instalación de juegos infantiles tipo monticulos multiuso segun ET</t>
  </si>
  <si>
    <t>AGUA POTABLE</t>
  </si>
  <si>
    <t>Válvula check Ø3/4"</t>
  </si>
  <si>
    <t>Construcción de cisterna de capacidad de 30.00 m3, incluye excavación, desalojo, caseta con equipo de bombeo.</t>
  </si>
  <si>
    <t>AGUAS NEGRAS</t>
  </si>
  <si>
    <t>Suministro e instalación de Tubería de PVC 2" 100 PSI, incluye accesorios para acople y conexiones, excavación, compactación.</t>
  </si>
  <si>
    <t>Suministro e instalación de Tubería de PVC 4" 80 PSI, incluye accesorios para acople y conexiones, excavación, compactación.</t>
  </si>
  <si>
    <t>Suministro e instalación de Tubería de PVC 6" 125 PSI, incluye accesorios para acople y conexiones, excavación, compactación.</t>
  </si>
  <si>
    <t>Construcción de caja de conexión de aguas negras de 0.50x0.50x0.60m, (cotas Internas) con base de concreto, pared de ladrillo de barro p/lazo repelladas y afinadas SC 0.15x0.10m. 2#3 G#2 a cada 0.15 m., tapadera de concreto E=0.10 m. #3 a cada 0.15 m.A.S. F´c= 210 Kg/cm².</t>
  </si>
  <si>
    <t>AGUAS LLUVIAS</t>
  </si>
  <si>
    <t>Suministro e instalación de Tubería de PVC Ø 6” 100 psi, incluye accesorios para acople y conexiones, excavación y compactación.</t>
  </si>
  <si>
    <t>Suministro e instalación de Tubería de PVC Ø 4” 125 psi, incluye accesorios para acople y conexiones, excavación y compactación.</t>
  </si>
  <si>
    <t>Suministro e instalación de Tuberías de PVC Ø 8", 125 PSI (Incluye Accesorios para acople y conexiones, excavación, y compactación)</t>
  </si>
  <si>
    <t>Construcción de Caja de aguas lluvias de 0.40x0.40m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t>
  </si>
  <si>
    <t>Suministro e instalación de Tubería de PVC 8" 100PSI, incluye accesorios para acople y conexiones, excavación, compactación.</t>
  </si>
  <si>
    <t>OBRAS COMPLEMENTARIAS</t>
  </si>
  <si>
    <t>INSTALACIONES HIDRÁULICAS</t>
  </si>
  <si>
    <t>Nota: El costo debe incluir la conexión al sistema de abastecimiento de aguas y al sistema de alcantarillado. Garantizar el buen funcionamiento para la recepción de obra.</t>
  </si>
  <si>
    <t>INSTALACIONES ELÉCTRICAS</t>
  </si>
  <si>
    <t>INSTALACIONES ELÉCTRICAS EXTERIORES</t>
  </si>
  <si>
    <t xml:space="preserve">Luminaria de Emergencia LED de 2x3 w, Luz de Día, para montaje superficial en pared. Incluye caja octogonal tipo pesada UL, cableado y canalización vista con tubería rígida EMT y sus accesorios. La canalización empotrada en pared se hará con Tecnoducto y sus accesorios.	</t>
  </si>
  <si>
    <t xml:space="preserve">Suministro e instalación de interruptor sencillo tipo palanca, carcasa termoplástica resistente al alto impacto, color marfil, placa de acero inoxidable, contacto a tierra, caja rectangular tipo pesada UL, con su alambrado. La canalización empotrada en pared se hará con Tecnoducto y sus accesorios.	</t>
  </si>
  <si>
    <t>Pulsador para timbre din don con placa para intemperie, montado en caja rectangular galvanizada pesada UL. Incluye canalización y alambrado hasta la administración. Ubicado al exterior del acceso peatonal.</t>
  </si>
  <si>
    <t>Pulsador para timbre tipo campana de recreo, con placa metálica, montado en caja rectangular galvanizada pesada UL. Incluye canalización y alambrado. Ubicado en la Administración.</t>
  </si>
  <si>
    <t>Timbre tipo din don, montado en caja rectangular galvanizada pesada UL. Incluye canalización y alambrado. Ubicado frente a la Administración.</t>
  </si>
  <si>
    <t>Timbre tipo campana de recreo, de 8 pulgadas de diámetro, montado en caja rectangular galvanizada pesada ul. incluye canalización y alambrado hasta administración. ubicado en los puntos indicados en el plano.</t>
  </si>
  <si>
    <t>SISTEMA DE ALARMA CONTRA INCENDIO</t>
  </si>
  <si>
    <t>panel de alarma para sistema contra incendio. incluye programación de panel principal de alarma contra incendios en caso de activación y sus dispositivos: estación manual y señal audible y visible.</t>
  </si>
  <si>
    <t>estación manual direccionable para activación de alarma contra incendio de acuerdo a especificación técnica.</t>
  </si>
  <si>
    <t>suministro e instalación de sirena direccionable con luz estroboscópica, para emitir señal audible y visible.</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</si>
  <si>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</si>
  <si>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sensor o detector de humo, alimentados con una batería de 9 voltios, 85, decibeles ul 217 first alert o similar con sirena audible y botón de silencio.</t>
  </si>
  <si>
    <t>SISTEMA DE DATOS INALÁMBRICOS (WiFi)</t>
  </si>
  <si>
    <t>MEDIDAS AMBIENTALES Y SOCIALES</t>
  </si>
  <si>
    <t>Medidas Ambientales (ver documento complementario PGAS)</t>
  </si>
  <si>
    <t>Medidas Sociales (Capacitaciones, rótulo, consultas, asambleas, oficina de queja, teléfono, buzones, etc.) (ver documento complementario PGAS)</t>
  </si>
  <si>
    <t>Reubicacion Temporal Adecuaciones y Movilizacion</t>
  </si>
  <si>
    <t>Reubicacion Temporal Arrendamiento (incluye pagos de servicios basicos)</t>
  </si>
  <si>
    <t xml:space="preserve">*Se deberá considerar  el suministro de  los materiales y mano de obra, así como el uso de herramientas y equipos necesarios para la realizacion de las actividades descritas en el presente listado.                                                                                             </t>
  </si>
  <si>
    <t>TOTAL COSTOS DIRECTOS</t>
  </si>
  <si>
    <t>SUB TOTAL 1 (COSTO DIRECTO+IMPREVISTO+COSTO INDIRECTO)</t>
  </si>
  <si>
    <t>IVA (13%)</t>
  </si>
  <si>
    <t>SUB TOTAL 2 (SUB TOTAL 1 + IVA)</t>
  </si>
  <si>
    <t>COSTO TOTAL</t>
  </si>
  <si>
    <t>ÁREA DE ESPARCIMIENTO</t>
  </si>
  <si>
    <t xml:space="preserve">Suministro y siembra de arboles ornamentales </t>
  </si>
  <si>
    <t>Suministro e instalación de cerco, con malla galvanizada 4.1 mm, altura 1.20 m., panel de 2.00x1.80m. tubo galvanizado de 2"x2"x2.60 m. chapa 14. Incluye soldadura de paneles al poste, fundaciones de concreto y pretil según detalle en planos, incluye puerta tipo cerco de malla galvanizada.</t>
  </si>
  <si>
    <t>Suministro e instalación de grama tipo san agustín (en áreas verdes indicadas)</t>
  </si>
  <si>
    <t>ÁREAS VERDES</t>
  </si>
  <si>
    <t>Suministro e instalación de Grifo de 1/2" tipo pesado c/rosca..</t>
  </si>
  <si>
    <t>Suministro y siembra de arboles ornamentales para jardineras altas.</t>
  </si>
  <si>
    <t>TIENDA ESCOLAR</t>
  </si>
  <si>
    <t>Tienda escolar tipo con dimensiones de 2.52 x 2.52 mts, cuenta con un area interna de 5.68 m², con paredes internas de fibrolite, con revestimiento exterior de lámina metálica, puertas y ventanas metalicas, superficie de piso fibrolite, y cubierta de lámina troquelada zinc-aluminio. Al interior cuenta con muebles de cocina, alacena, barra de atencion y espacio para cocina, refrigeradora, micro ondas y lavatrastos. Incluye instalaciónes electricas (luminarias, tomacorrientes, tableros y alimentadores) e instalaciónes hidraulicas (abastecimiento de aguas potable y drenaje de aguas grises, trampa de grasas) para su correcto funcionamiento.</t>
  </si>
  <si>
    <t>ACCESO PRINCIPAL</t>
  </si>
  <si>
    <t>Trazo por unidad de área.</t>
  </si>
  <si>
    <t>Excavación a mano en piso de porcelanato</t>
  </si>
  <si>
    <t>OBRAS DE CONSTRUCCIÓN</t>
  </si>
  <si>
    <t>Zapata 1.00x1.00x0.30 m ref. #3@0.15 m A.S f´c=210 Kg/cm² Incluye encofrado</t>
  </si>
  <si>
    <t>Columna de 0.40x0.40m; 6#5 est#3@0.15m; f'c=210Kg/cm², rec:4 cm; incluye encofrado y capitel con moldura de 50x50x10 cm, según detalles.</t>
  </si>
  <si>
    <t>Solera de fundación, 45x25 cms de f'c=210 kg/cm², acero longitudinal 4#4, estribo #2@15 cms.</t>
  </si>
  <si>
    <t>Pared de bloque de Concreto 20X20X40 cm. RV #4@0.40M, RH #2@0.40. Incluye solera intermedia, solera de coronamiento y esquineros. Según detalle.</t>
  </si>
  <si>
    <t>Volumen saliente con grosor de 10 cm forrado de tabla yeso con estructura metálica galvanizada, aplicar mortero besecoat y malla, afinado y pintado, una mano de base sellador y dos manos color segun paleta cromatica.</t>
  </si>
  <si>
    <t>Reja de altura de 2.10 m. de tubo cuadrado de 1" chapa 16 @ 15 cm. en disposición horizontal embebido 40 cm. en pared de bloque de concreto y tubo cuadrado de 2" chapa 16 en disposición vertical.</t>
  </si>
  <si>
    <t>Pared de bloque de 20x20x40 repellado, afinado y pintado, h= 0.80 m, inc fundación, excavación, compactación y desalojo.</t>
  </si>
  <si>
    <t>OBRA METALICA, ESTRUCTURA Y CUBIERTA DE TECHO</t>
  </si>
  <si>
    <t>Suminsitro e instalación de cubierta de aluminio y zinc cal. 24 incluye estructura metálica de soporte con dos manos de pintura anticorrosiva diferente color y dos manos de acabado final (esmalte), incluye capote de lámina de aluminio de zinc y silicio calibre , hechura de cepos en ambas caras, tornilleria. Aplicación de impremeabilizante de la mejor calidad en cada tornillo instalado. Las dimensiones de la cubierta de techo son tomadas en proyección horizontal para efectos de pago.</t>
  </si>
  <si>
    <t>Cielo Falso con tabla yeso especial para humedad, con perfilería de lámina galvanizada cal. 26, colocación de cinta tipo malla en uniones, acabados con pasta  base coat, lijado y  masilla para exteriores,  2 manos de pintura latex.</t>
  </si>
  <si>
    <t>Fascia altura de 0.40m, con marco y refuerzos @40 cm de tubo estructural de 1"x1", chapa 16, aplicación de 2 manos de anticorrosivo,  forro con tabla yeso, colocación de cinta tipo malla en uniones, acabados con pasta  base coat, lijado y  masilla para exteriores,  2 manos de pintura latex, cañuela de lámina galvanizada cal.26 pintada con pintura de la mejor calidad.</t>
  </si>
  <si>
    <t>Suministro e instalación de bajadas de aguas lluvias con tubería PVC Ø 4", 125 PSI. Sujetados con cinchos de pletina de 1/8"x1", fijados con tornillo goloso de 2"x10 y anclas plásticas. Incluye accesorios y conexión a red subterránea de aguas lluvias.</t>
  </si>
  <si>
    <t xml:space="preserve">ACABADOS </t>
  </si>
  <si>
    <t>Repello de superficies verticales hasta e=2 cm. Incluye limpieza, remoción de pintura y escarificado de paredes existentes.</t>
  </si>
  <si>
    <t>Suministro y aplicación de 2 manos de pintura base látex acrílico de la mejor calidad, color a definir, para interiores parte superior, incluye limpieza y preparación de pared con base. Dos manos de acabado uniforme.</t>
  </si>
  <si>
    <t>Suministro e instalación de puerta doble hoja de 3.50 x 4.00 m, con tubo estructural de 2"x1", marco de aluminio de tubo estructural de 2"x2", y refuerzos horizontales con tubo estructural de 2"x1" chapa 16 a cada 10 cm de luz, con forro interior de lámina lisa 1/16" aplicación de dos manos de anticorrosivo y dos manos con pintura mate color a definir</t>
  </si>
  <si>
    <t>Suministro e instalación de puerta abatible de una hoja de 0.90x2.10 m, acero rolado en frío de 0.73 mm G-40, mocheta sr de una hoja, fabricada en acero G-40 cal.16.</t>
  </si>
  <si>
    <t xml:space="preserve">Suministro e instalación de lavamanos de pedestal, de un agujero, losa vitrificada, cero absorción a la humedad, incluye grifo y accesorios de instalación. </t>
  </si>
  <si>
    <t>JARDINERAS + BANCA</t>
  </si>
  <si>
    <t>Solera de fundación, 30x25 cm. de f'c=210 kg/cm², acero longitudinal 4#4, estribo #2@15 cm. Según especificaciones técnicas.</t>
  </si>
  <si>
    <t>Pared de Bloque de Concreto 10x20x40 cm. RV #4@0.40m, RH #2@0.40m. Incluye solera intermedia, solera de coronamiento. Según detalle.</t>
  </si>
  <si>
    <t>ÁREA VERDE</t>
  </si>
  <si>
    <t>Suministro de Eras de cultivo de madera con tierra negra preparada.</t>
  </si>
  <si>
    <t xml:space="preserve">Relleno de material selecto para conformar la jardinera </t>
  </si>
  <si>
    <t>COMEDOR</t>
  </si>
  <si>
    <t>Suministro e instalación de tablero eléctrico de distribución  de 42 espacios (TG) 120/240v, tipo Panelboard, 4 hilos, 400 Amp, Monofásico, de montaje superficial, con sus  ramales térmicos. Incluye: protecciones térmicas para  circuitos ramales.</t>
  </si>
  <si>
    <t>Acometida eléctrica secundaria subterránea desde transformador, pozo PRE-1 hasta Tablero General (TG), con 2 X (3 THHN No. 4/0 AWG en PVC DE ø2"), incluye canalización con IMC en tramo superficial.</t>
  </si>
  <si>
    <t>Alimentador eléctrico secundario subterráneo desde Tablero General (TG) hasta subtablero ST-A1 en Módulo A Nivel 1 de Administración, con 3 THHN No. 4 AWG+ 1 THHN No. 6 AWG en PVC de ø2", incluye canalización con EMT en tramo superficial.</t>
  </si>
  <si>
    <t>Alimentador eléctrico secundario desde Subtablero ST-A1 hasta Subtablero ST-A2 en Módulo A Nivel 2, con 3 THHN No. 6 AWG+ 1 THHN No. 8 AWG en PVC de ø1-1/4".</t>
  </si>
  <si>
    <t>Alimentador eléctrico secundario subterráneo desde Tablero General (TG) hasta subtablero ST-B1 en Módulo B de aulas, con 3 THHN No. 2 AWG+ 1 THHN No. 4 AWG en PVC de ø2", incluye canalización con EMT en tramo superficial.</t>
  </si>
  <si>
    <t>Alimentador eléctrico secundario desde Subtablero ST-B1 hasta Subtablero ST-B2 en Módulo B Nivel 2, con 3 THHN No. 6 AWG+ 1 THHN No. 8 AWG en PVC de ø1-1/4".</t>
  </si>
  <si>
    <t>Alimentador eléctrico secundario subterráneo desde Tablero General (TG) hasta subtablero ST-C1 en Módulo C de aulas, con 3 THHN No. 2 AWG+ 1 THHN No. 4 AWG en PVC de ø2", incluye canalización con EMT en tramo superficial.</t>
  </si>
  <si>
    <t>Alimentador eléctrico secundario desde Subtablero ST-C1 hasta Subtablero ST-C2 en Módulo C Nivel 2, con 3 THHN No. 6 AWG+ 1 THHN No. 8 AWG en PVC de ø1-1/4".</t>
  </si>
  <si>
    <t>Alimentador eléctrico secundario subterráneo desde Tablero General (TG) hasta subtablero ST-COC en Módulo A de Cocina-Comedor, con 3 THHN No. 6 AWG+ 1 THHN No. 8 AWG en PVC de ø2", incluye canalización con EMT en tramo superficial.</t>
  </si>
  <si>
    <t>Alimentador eléctrico secundario subterráneo desde Tablero General TG hasta subtablero ST-BOM en cuarto de bombeo, con 3 THHN No. 6 AWG+ 1 THHN No. 8 AWG en PVC de ø1", incluye canalización con EMT en tramo superficial.</t>
  </si>
  <si>
    <t>Alimentador eléctrico secundario subterráneo desde Tmedidor eléctrico hasta subtablero ST-TE1 en Tienda Escolar 1, con 3 THHN No. 6 AWG+ 1 THHN No. 8 AWG en PVC de ø1-1/2", incluye canalización con EMT en tramo superficial.</t>
  </si>
  <si>
    <t>Alimentador eléctrico secundario subterráneo desde Tmedidor eléctrico hasta subtablero ST-TE2 en Tienda Escolar 2, con 3 THHN No. 6 AWG+ 1 THHN No. 8 AWG en PVC de ø1-1/2", incluye canalización con EMT en tramo superficial.</t>
  </si>
  <si>
    <t>Suministro e instalación de Red de Tierra para subestación de 100 kVA y Tablero General con soldadura exotérmica y cable de cobre # 1/0 hasta alcanzar 2Ω de resistencia</t>
  </si>
  <si>
    <t>Construcción de pozo de registro eléctrico para baja tensión, tipo A, según diseño de SIGET.</t>
  </si>
  <si>
    <t>Luminaria tipo apliqué ovalado (tortuga) con bombillo LED de 12w, luz de día, con acabado blanco, para montaje superficial en pasillos y sanitarios. Incluye caja octogonal tipo pesada UL, cableado y canalización con tubería EMT con sus accesorios.</t>
  </si>
  <si>
    <t>Suministro e instalación de luminaria solar LED de 750 lúmenes mínimo, luz blanca. Montada superficial en pared exterior.</t>
  </si>
  <si>
    <t>s.g.</t>
  </si>
  <si>
    <t>INSTALACIONES ELÉCTRICAS  EN CASETA DE BOMBEO</t>
  </si>
  <si>
    <t xml:space="preserve">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 </t>
  </si>
  <si>
    <t>Suministro e instalación de tablero eléctrico de distribución de 4 espacios (ST-BOM) 120/240v, 4 hilos, 125 Amp. monofásico de empotrar con sus ramales térmicos. Incluye: Protecciones térmicas para  circuitos ramales.</t>
  </si>
  <si>
    <t>INSTALACIONES ELÉCTRICAS SUB ESTACIÓN.</t>
  </si>
  <si>
    <t>Suministro e instalación de poste de concreto centrifugado de 35' Clase 500</t>
  </si>
  <si>
    <t>Acometida primaria con cable ACSR 2 (F)+ ACSR # 1/0(N)</t>
  </si>
  <si>
    <t>suministro e instalación de transformador de 100.0 kVA, 24.9/14.4 kV 120/240 V</t>
  </si>
  <si>
    <t>Estructura primaria de recibo (tipo remate primario horizontal (F+N)</t>
  </si>
  <si>
    <t>Protecciones y herrajes para estructura primaria y bajada secundaria (pararrayos, cortacircuitos)</t>
  </si>
  <si>
    <t>Trámites y gestiones para pagos de revisión de planos de diseño, aprobación de planos como construido (por OIA), pago de renovación de factibilidad, medición secundaria y conexión en media tensión por parte de la distribuidora CLESA.</t>
  </si>
  <si>
    <t>Puerta metálica abatible de una hoja con doble visor lateral vertical; con marco y refuerzo de tubo estructural cuadrado de 1¨ chapa 14, doble forro de lámina de hierro de 1/16¨, con mocheta de ángulo de 11/4¨x11/4¨x1/8¨, 3 bisagras de cápsula de 4¨ con e=1/8¨, con dos manos de anticorrosivo de diferente color y acabado final con pintura automotriz color gris claro; cierre con llave exterior y seguro manual interior con manija para exteriores a ambas caras, acabado cromado.</t>
  </si>
  <si>
    <t>Puerta metálica abatible de una hoja; con marco y refuerzo de tubo estructural cuadrado de 1¨ chapa 14, doble forro de lámina de hierro de 1/16¨, con mocheta de ángulo de 11/4¨x11/4¨x1/8¨, 3 bisagras de cápsula de 4¨ con e=1/8¨, con dos manos de anticorrosivo de diferente color y acabado final con pintura automotriz color gris claro; cierre con llave exterior y seguro manual interior con manija para exteriores a ambas caras, acabado cromado.</t>
  </si>
  <si>
    <t>Demolición de piso de cemento o piso de concreto 10 cms de espesor, incluye desalojo.</t>
  </si>
  <si>
    <t>Tala y remoción de árbol, incluye: (tala, destronconado, desraizado y desalojo).</t>
  </si>
  <si>
    <t>Excavación en nivel de terraza NPT=382.90, incluye desalojo</t>
  </si>
  <si>
    <t>Relleno compactado con suelo cemento 20:1, A nivel de terraza NPT=382.90 incluye todos los materiales.</t>
  </si>
  <si>
    <t>Excavación a mano ( Material semiduro) en Fundaciones (zapatas y soleras de fundaciones), incluye desalojo</t>
  </si>
  <si>
    <t>Excavación a mano ( Material semiduro) en Fundaciones (zapatas, tensores y pedestales), incluye desalojo.</t>
  </si>
  <si>
    <t>Piso de cancha, de concreto simple fc=210 Kg/cm², e=0.07m, con malla 6/6 (tipo estructomalla), sobre base de suelo cemento 20:1 de 15cms de espesor, semi pulido y sisado a cada 3.20m en ambos sentidos. Incluye excavacion y desalojo.</t>
  </si>
  <si>
    <t>Excavación a mano en piso de concreto,  incluye desalojo.</t>
  </si>
  <si>
    <t>Relleno compactado con suelo cemento 20:1, espesor 15.0 cm, incluye todos los materiales.</t>
  </si>
  <si>
    <t>Relleno compactado con suelo cemento 20:1, espesor 20.0 cm, incluye todos los materiales en fundaciones (zapatas y soleras de fundacion).</t>
  </si>
  <si>
    <t>Excavación a mano en fundaciones (zapatas, soleras de fundación), incluye desalojo.</t>
  </si>
  <si>
    <t>Excavación a mano en zapatas</t>
  </si>
  <si>
    <t>Zapata 1.30x1.30x0.40m; refuerzo #4 @0.15 m a.s., f'c=210 kg/cm².</t>
  </si>
  <si>
    <t>Pedestal (0.60x0.6x0.8m) Ref. 4#7 + 4#8, Est, #3 @ 0.10m + grapas #7, Concreto F´c=210 Kg/cm²</t>
  </si>
  <si>
    <t>Suministro e instalación de piso tipo porcelanato de alto tráfico de 60x60 cm color a definir, y zócalo de porcelanato de 8x60 cm color a definir</t>
  </si>
  <si>
    <t>Viga VM-2 de tubo estructural de 6"x4"x1/8" chapa 14, soldada a columna, incluye elementos de sujeción.</t>
  </si>
  <si>
    <t>Viga VM-1 de tubo estructural de 4"x4" chapa 14, soldada a VM-2 incluye elementos de sujeción</t>
  </si>
  <si>
    <t>Detalle de unión PL-1 incluye atiezador 3/32", placa metalica de 6"x8"x1/21", var 2#4 L=1.0</t>
  </si>
  <si>
    <t>Polín P-1 de tubo estructural 4"x2" Ch 14</t>
  </si>
  <si>
    <t>Columna C-1 de tubo estructural de 6"x6"x3/16" chapa 14,  con dos manos de pintura anticorrosiva y dos manos de pintura de acabado.</t>
  </si>
  <si>
    <t>Suministro e instalación de bajadas de aguas lluvias con tubería PVC Ø 4", 125 PSI. Sujetados con abrazaderas con pletina de 1/8"x1", fijados con tornillo goloso de 2"x10 y anclas plásticas. Incluye accesorios y conexión a red subterránea de aguas lluvias</t>
  </si>
  <si>
    <t>PLAZA VESTIBULAR</t>
  </si>
  <si>
    <t>Base de concreto de 7 cm de espesor, resistencia del concreto de f’c=210Kg/cm2 con electromalla de 6"x6", calibre 10x10; incluye la preparación de la superficie con mortero especial y aditivo para la nivelación, excavación y desalojo.</t>
  </si>
  <si>
    <t>Suministro y siembra de arboles ornamentales.</t>
  </si>
  <si>
    <t>Suministro e instalación de adoquín rectangular, incluye base de arena gruesa (incluye compactación, excavación y desalojo).</t>
  </si>
  <si>
    <t xml:space="preserve">Banca de losa de concreto visto en voladizo. Forma rectangular. Ancho: 0.40 m, Longitud:Variable m, Altura NPT: 0.40 m. Concreto de f'c=180 kg/cm² e=0.07 m, refuerzo #3 @ 0.15m. </t>
  </si>
  <si>
    <t>Suministro e instalación de banca de concreto armado f'c=280 Kg/cm² (e=15cm) de 2.00x0.60m, con acabado pulido a máquina.</t>
  </si>
  <si>
    <t>Banca de losa de concreto visto en voladizo. Forma hexagonal. Ancho: 1.00 m, Longitud: 1.30 m, Altura:0.60 m. Apertura central: Ancho:0.60m, Longitud: 0.65m. Concreto de f'c=180 kg/cm² e=0.07 m, refuerzo #3 @ 0.15m.</t>
  </si>
  <si>
    <t>Construcción de canaleta para aguas lluvias 0.40x0.15 m pared de ladrillo puesto de lazo; repello 1:4. Incluye terracería, mejoramiento de suelo y desalojo.</t>
  </si>
  <si>
    <t>Piso de concreto de f'c=180 kg/cm² de e=0.07 m, refuerzo electromalla 6"x6", calibre 9/9, inlcuye pintura mineral para cemento color a definir. Incluye excavacion y desalojo.</t>
  </si>
  <si>
    <t>Piso de concreto de f'c=180 kg/cm² de e=0.07 m, refuerzo electromalla 6"x6", calibre 9/9.  Incluye excavacion y desalojo.</t>
  </si>
  <si>
    <t>Base de concreto de 7 cm de espesor, para piso con resistencia del concreto de f’c=210Kg/cm2 con electromalla de 6"x6", calibre 10x10; incluye suelo cemento, excavación y desalojo.</t>
  </si>
  <si>
    <t>Suministro e instalación de baldosas de caucho sobre piso de concreto colado "in situ". f'c=180 kg/cm² e=7cm.</t>
  </si>
  <si>
    <t>Suministro e instalación de canalización y cableado horizontal para sistema de datos inalámbricos, que incluye (cajas de registro, cajas octogonales, pesadas; Tecnoducto o tubería metálica rígida EMT y PVC de ø 3/4" y ø 1", con todos sus .  Incluye: bandeja, router, UPS, y todo lo necesario para la puesta en marcha del sistema.accesorios (conectadores, uniones, abrazaderas, cable UTP Cat 6, 24 awg, 4 hilos) en todos los modulos segun plano de Wifi.</t>
  </si>
  <si>
    <t>Base de concreto de 7 cm de espesor para colocacion de porcelanato, resistencia del concreto de f’c=210Kg/cm2 con electromalla de 6"x6", calibre 10x10; incluye excavación, desalojo y la preparación de la superficie con mortero especial y aditivo para la nivelación.</t>
  </si>
  <si>
    <t>Suministro e instalación de cubierta de policarbonato traslúcido de 6 mm. de espesor color humo</t>
  </si>
  <si>
    <t xml:space="preserve"> 
Suministro e instalación de cubierta de policarbonato traslúcido de 6 mm. de espesor color humo.</t>
  </si>
  <si>
    <t>Construcción de poceta de aseo, de 1.15x1.10 m, pretil de h=0.20 m de block de 10x20x40 cm, enchapado con azulejo. Incluye fundación, instalaciónes hidráulicas conectada a red interna existente y todos sus accesorios.</t>
  </si>
  <si>
    <t>Pila plastica dos alas con su grifo.</t>
  </si>
  <si>
    <t>MÓDULO A Y D: MÓDULO "A"(NIVEL UNO) COCINA,  BODEGA DE ALIMENTOS Y ADMINISTRACCIÓN(DIRECCIÓN, SUB DIRECCIÓN, RECEPCIÓN, AULA DAI, SALA DE REUNIONES, S.S. PARA DOCENTES, S.S. PARA VISITAS Y MÓDULO DE S.S. NIÑOS/AS.)  MÓDULO "D"(NIVEL DOS) AULAS 11, 12 Y 13.</t>
  </si>
  <si>
    <t>CONSTRUCCIÓN DE MÓDULO B Y E: MÓDULO "B"(NIVEL UNO) AULAS 1, 2, 3, 4, 5 Y MÓDULO DE SERVICIOS SANITAROS PARA NIÑOS Y NIÑAS     MÓDULO "E"(NIVEL DOS) AULAS 14, 15, 16, 17, 18 Y MÓDULO DE SERVICIOS SANITARIOS PARA NIÑOS Y NIÑAS.</t>
  </si>
  <si>
    <t>CONSTRUCCIÓN DE MÓDULO A Y D: MÓDULO "A"(NIVEL UNO) COCINA,  BODEGA DE ALIMENTOS Y ADMINISTRACCIÓN(DIRECCIÓN, SUB DIRECCIÓN, RECEPCIÓN, AULA DAI, SALA DE REUNIONES, S.S. PARA DOCENTES, S.S. PARA VISITAS Y MÓDULO DE S.S. NIÑOS/AS.)  MÓDULO "D"(NIVEL DOS) AULAS 11, 12 Y 13.</t>
  </si>
  <si>
    <t>CONSTRUCCIÓN DE MÓDULO DE ESCALERAS Y ÁREA DE SERVICIO.</t>
  </si>
  <si>
    <t>MÓDULO B Y E: MÓDULO "B"(NIVEL UNO) AULAS 1, 2, 3, 4, 5 Y MÓDULO DE SERVICIOS SANITAROS PARA NIÑOS Y NIÑAS     MÓDULO "E"(NIVEL DOS) AULAS 14, 15, 16, 17, 18 Y MÓDULO DE SERVICIOS SANITARIOS PARA NIÑOS Y NIÑAS. MÓDULO DE ESCALERAS Y ÁREA DE SERVICIO.</t>
  </si>
  <si>
    <t>CONSTRUCCIÓN DE MÓDULO C Y F: MÓDULO "C"(NIVEL UNO) AULA PARVULARIA 4,5 Y 6, PRIMER GRADO "A" Y "B", S.S PARA C/AULA Y BODEGAS, S.S DOCENTES  MÓDULO "F"(NIVEL DOS) AULAS 19, 20, 21, 22 Y 23, BODEGA Y DOS S.S DOCENTES.</t>
  </si>
  <si>
    <t>1.1.2</t>
  </si>
  <si>
    <t>1.2.1</t>
  </si>
  <si>
    <t>1.3.1</t>
  </si>
  <si>
    <t>1.3.2</t>
  </si>
  <si>
    <t>2.1.1</t>
  </si>
  <si>
    <t>2.1.1.1</t>
  </si>
  <si>
    <t>2.1.2</t>
  </si>
  <si>
    <t>2.1.2.1</t>
  </si>
  <si>
    <t>2.1.2.2</t>
  </si>
  <si>
    <t>2.1.3</t>
  </si>
  <si>
    <t>2.1.3.1</t>
  </si>
  <si>
    <t>2.1.3.1.1</t>
  </si>
  <si>
    <t>2.1.3.1.2</t>
  </si>
  <si>
    <t>2.1.3.1.3</t>
  </si>
  <si>
    <t>2.1.3.1.4</t>
  </si>
  <si>
    <t>2.1.3.2</t>
  </si>
  <si>
    <t>2.1.3.2.1</t>
  </si>
  <si>
    <t>2.1.3.2.2</t>
  </si>
  <si>
    <t>2.1.3.2.3</t>
  </si>
  <si>
    <t>2.1.3.2.4</t>
  </si>
  <si>
    <t>2.1.3.2.5</t>
  </si>
  <si>
    <t>2.1.3.2.6</t>
  </si>
  <si>
    <t>2.1.3.2.7</t>
  </si>
  <si>
    <t>2.1.3.2.8</t>
  </si>
  <si>
    <t>2.1.3.2.9</t>
  </si>
  <si>
    <t>2.1.3.2.10</t>
  </si>
  <si>
    <t>2.1.3.3</t>
  </si>
  <si>
    <t>2.1.3.3.1</t>
  </si>
  <si>
    <t>2.1.3.3.2</t>
  </si>
  <si>
    <t>2.1.3.3.3</t>
  </si>
  <si>
    <t>2.1.3.3.4</t>
  </si>
  <si>
    <t>2.1.4</t>
  </si>
  <si>
    <t>2.1.4.1</t>
  </si>
  <si>
    <t>2.1.4.1.1</t>
  </si>
  <si>
    <t>2.1.4.1.2</t>
  </si>
  <si>
    <t>2.1.4.2</t>
  </si>
  <si>
    <t>2.1.4.2.1</t>
  </si>
  <si>
    <t>2.1.5</t>
  </si>
  <si>
    <t>2.1.5.1</t>
  </si>
  <si>
    <t>2.1.5.1.1</t>
  </si>
  <si>
    <t>2.1.5.1.2</t>
  </si>
  <si>
    <t>2.1.5.1.3</t>
  </si>
  <si>
    <t>2.1.5.1.4</t>
  </si>
  <si>
    <t>2.1.5.1.5</t>
  </si>
  <si>
    <t>2.1.5.1.6</t>
  </si>
  <si>
    <t>2.1.5.1.7</t>
  </si>
  <si>
    <t>2.1.5.2</t>
  </si>
  <si>
    <t>2.1.5.2.1</t>
  </si>
  <si>
    <t>2.1.5.2.2</t>
  </si>
  <si>
    <t>2.1.5.2.3</t>
  </si>
  <si>
    <t>2.1.5.2.4</t>
  </si>
  <si>
    <t>2.1.5.2.5</t>
  </si>
  <si>
    <t>2.1.5.2.6</t>
  </si>
  <si>
    <t>2.1.5.2.7</t>
  </si>
  <si>
    <t>2.1.6</t>
  </si>
  <si>
    <t>2.1.6.1</t>
  </si>
  <si>
    <t>2.1.6.1.1</t>
  </si>
  <si>
    <t>2.1.6.1.2</t>
  </si>
  <si>
    <t>2.1.6.1.3</t>
  </si>
  <si>
    <t>2.1.6.2</t>
  </si>
  <si>
    <t>2.1.6.2.1</t>
  </si>
  <si>
    <t>2.1.7</t>
  </si>
  <si>
    <t>2.1.7.1</t>
  </si>
  <si>
    <t>2.1.7.2</t>
  </si>
  <si>
    <t>2.1.8</t>
  </si>
  <si>
    <t>2.1.8.1</t>
  </si>
  <si>
    <t>2.1.8.2</t>
  </si>
  <si>
    <t>2.1.8.3</t>
  </si>
  <si>
    <t>2.1.8.4</t>
  </si>
  <si>
    <t>2.1.9</t>
  </si>
  <si>
    <t>2.1.9.1</t>
  </si>
  <si>
    <t>2.1.9.2</t>
  </si>
  <si>
    <t>2.1.9.3</t>
  </si>
  <si>
    <t>2.1.9.4</t>
  </si>
  <si>
    <t>2.1.9.5</t>
  </si>
  <si>
    <t>2.1.9.6</t>
  </si>
  <si>
    <t>2.1.10</t>
  </si>
  <si>
    <t>2.1.10.1</t>
  </si>
  <si>
    <t>2.1.10.2</t>
  </si>
  <si>
    <t>2.1.10.3</t>
  </si>
  <si>
    <t>2.1.11</t>
  </si>
  <si>
    <t>2.1.11.1</t>
  </si>
  <si>
    <t>2.1.11.2</t>
  </si>
  <si>
    <t>2.1.11.3</t>
  </si>
  <si>
    <t>2.1.11.4</t>
  </si>
  <si>
    <t>2.1.11.5</t>
  </si>
  <si>
    <t>2.1.11.6</t>
  </si>
  <si>
    <t>2.1.11.7</t>
  </si>
  <si>
    <t>2.1.11.8</t>
  </si>
  <si>
    <t>2.1.12</t>
  </si>
  <si>
    <t>2.1.12.1</t>
  </si>
  <si>
    <t>2.1.12.2</t>
  </si>
  <si>
    <t>2.1.12.5</t>
  </si>
  <si>
    <t>2.1.12.4</t>
  </si>
  <si>
    <t>2.1.12.3</t>
  </si>
  <si>
    <t>2.1.12.6</t>
  </si>
  <si>
    <t>2.1.12.7</t>
  </si>
  <si>
    <t>2.1.12.8</t>
  </si>
  <si>
    <t>2.1.12.9</t>
  </si>
  <si>
    <t>2.1.13</t>
  </si>
  <si>
    <t>2.1.13.1</t>
  </si>
  <si>
    <t>2.1.13.2</t>
  </si>
  <si>
    <t>2.1.13.3</t>
  </si>
  <si>
    <t>2.1.13.4</t>
  </si>
  <si>
    <t>2.1.13.5</t>
  </si>
  <si>
    <t>2.1.13.6</t>
  </si>
  <si>
    <t>2.1.13.7</t>
  </si>
  <si>
    <t>2.1.13.8</t>
  </si>
  <si>
    <t>2.1.13.9</t>
  </si>
  <si>
    <t>2.1.14</t>
  </si>
  <si>
    <t>2.1.14.1</t>
  </si>
  <si>
    <t>2.1.14.1.1</t>
  </si>
  <si>
    <t>2.1.14.2.2</t>
  </si>
  <si>
    <t>2.1.14.1.2</t>
  </si>
  <si>
    <t>2.1.14.1.3</t>
  </si>
  <si>
    <t>2.1.14.1.4</t>
  </si>
  <si>
    <t>2.1.14.1.5</t>
  </si>
  <si>
    <t>2.1.14.1.6</t>
  </si>
  <si>
    <t>2.1.14.1.7</t>
  </si>
  <si>
    <t>2.1.14.1.8</t>
  </si>
  <si>
    <t>2.1.14.1.9</t>
  </si>
  <si>
    <t>2.1.14.1.10</t>
  </si>
  <si>
    <t>2.1.14.1.11</t>
  </si>
  <si>
    <t>2.1.14.1.12</t>
  </si>
  <si>
    <t>2.1.14.1.13</t>
  </si>
  <si>
    <t>2.1.14.1.14</t>
  </si>
  <si>
    <t>2.1.14.1.15</t>
  </si>
  <si>
    <t>2.1.14.1.16</t>
  </si>
  <si>
    <t>2.1.14.1.17</t>
  </si>
  <si>
    <t>2.1.14.1.18</t>
  </si>
  <si>
    <t>2.1.14.2</t>
  </si>
  <si>
    <t>2.1.14.2.1</t>
  </si>
  <si>
    <t>2.1.14.2.3</t>
  </si>
  <si>
    <t>2.1.14.2.4</t>
  </si>
  <si>
    <t>2.1.14.2.5</t>
  </si>
  <si>
    <t>2.1.14.2.6</t>
  </si>
  <si>
    <t>2.1.14.2.7</t>
  </si>
  <si>
    <t>2.1.14.2.8</t>
  </si>
  <si>
    <t>2.2.1</t>
  </si>
  <si>
    <t>2.2.1.1</t>
  </si>
  <si>
    <t>2.2.2</t>
  </si>
  <si>
    <t>2.2.2.1</t>
  </si>
  <si>
    <t>2.2.2.2</t>
  </si>
  <si>
    <t>2.2.3</t>
  </si>
  <si>
    <t>2.2.3.1</t>
  </si>
  <si>
    <t>2.2.3.1.1</t>
  </si>
  <si>
    <t>2.2.3.1.2</t>
  </si>
  <si>
    <t>2.2.3.1.3</t>
  </si>
  <si>
    <t>2.2.3.1.4</t>
  </si>
  <si>
    <t>2.2.3.1.5</t>
  </si>
  <si>
    <t>2.2.3.1.6</t>
  </si>
  <si>
    <t>2.2.3.2</t>
  </si>
  <si>
    <t>2.2.3.2.1</t>
  </si>
  <si>
    <t>2.2.5.2.1</t>
  </si>
  <si>
    <t>2.2.5.2.5</t>
  </si>
  <si>
    <t>2.2.3.2.2</t>
  </si>
  <si>
    <t>2.2.3.2.3</t>
  </si>
  <si>
    <t>2.2.3.2.4</t>
  </si>
  <si>
    <t>2.2.3.2.5</t>
  </si>
  <si>
    <t>2.2.3.2.6</t>
  </si>
  <si>
    <t>2.2.3.2.7</t>
  </si>
  <si>
    <t>2.2.3.2.8</t>
  </si>
  <si>
    <t>2.2.3.2.9</t>
  </si>
  <si>
    <t>2.2.3.2.10</t>
  </si>
  <si>
    <t>2.2.3.2.11</t>
  </si>
  <si>
    <t>2.2.3.3</t>
  </si>
  <si>
    <t>2.2.3.3.1</t>
  </si>
  <si>
    <t>2.2.3.3.2</t>
  </si>
  <si>
    <t>2.2.3.3.3</t>
  </si>
  <si>
    <t>2.2.3.3.4</t>
  </si>
  <si>
    <t>2.2.4</t>
  </si>
  <si>
    <t>2.2.4.1</t>
  </si>
  <si>
    <t>2.2.4.1.1</t>
  </si>
  <si>
    <t>2.2.4.1.2</t>
  </si>
  <si>
    <t>2.2.4.1.3</t>
  </si>
  <si>
    <t>2.2.4.2.</t>
  </si>
  <si>
    <t>2.2.4.2.1</t>
  </si>
  <si>
    <t>2.2.4.2.2</t>
  </si>
  <si>
    <t>2.2.4.2.3</t>
  </si>
  <si>
    <t>2.2.5</t>
  </si>
  <si>
    <t>2.2.5.1</t>
  </si>
  <si>
    <t>2.2.5.1.1</t>
  </si>
  <si>
    <t>2.2.5.1.2</t>
  </si>
  <si>
    <t>2.2.5.1.3</t>
  </si>
  <si>
    <t>2.2.5.1.4</t>
  </si>
  <si>
    <t>2.2.5.1.5</t>
  </si>
  <si>
    <t>2.2.5.1.6</t>
  </si>
  <si>
    <t>2.2.5.1.7</t>
  </si>
  <si>
    <t>2.2.5.1.8</t>
  </si>
  <si>
    <t>2.2.5.2</t>
  </si>
  <si>
    <t>2.2.5.2.2</t>
  </si>
  <si>
    <t>2.2.5.2.3</t>
  </si>
  <si>
    <t>2.2.5.2.4</t>
  </si>
  <si>
    <t>2.2.5.2.6</t>
  </si>
  <si>
    <t>2.2.5.2.7</t>
  </si>
  <si>
    <t>2.2.5.2.8</t>
  </si>
  <si>
    <t>2.2.6</t>
  </si>
  <si>
    <t>2.2.6.1</t>
  </si>
  <si>
    <t>2.2.6.1.1</t>
  </si>
  <si>
    <t>2.2.6.1.2</t>
  </si>
  <si>
    <t>2.2.6.1.3</t>
  </si>
  <si>
    <t>2.2.6.2</t>
  </si>
  <si>
    <t>2.2.6.2.1</t>
  </si>
  <si>
    <t>2.2.6.2.2</t>
  </si>
  <si>
    <t>2.2.6.2.3</t>
  </si>
  <si>
    <t>2.2.7</t>
  </si>
  <si>
    <t>2.2.7.1</t>
  </si>
  <si>
    <t>2.2.8</t>
  </si>
  <si>
    <t>2.2.8.1</t>
  </si>
  <si>
    <t>2.2.8.2</t>
  </si>
  <si>
    <t>2.2.9</t>
  </si>
  <si>
    <t>2.2.9.1</t>
  </si>
  <si>
    <t>2.2.9.2</t>
  </si>
  <si>
    <t>2.2.9.3</t>
  </si>
  <si>
    <t>2.2.9.4</t>
  </si>
  <si>
    <t>2.2.9.5</t>
  </si>
  <si>
    <t>2.2.9.6</t>
  </si>
  <si>
    <t xml:space="preserve">Relleno con grout </t>
  </si>
  <si>
    <t>Zapata 0.80x0.80x0.20 m. ref. #4@0.15 m A.S f´c=210 Kg/cm2 Incluye encofrado</t>
  </si>
  <si>
    <t>Pedestal (0.35x0.35x0.55m) Ref. 4#7 + 4#8, Est, #3 @ 0.10m + grapas #7, Concreto F´c=210 Kg/cm², incluye placa metalica de 0.35x0.35 m, e=3/8", incluye pernos y atiezador según detalle en plano</t>
  </si>
  <si>
    <t>P-1 TUBO ESTRUCTURAL 4"X2" CHAPA 14</t>
  </si>
  <si>
    <t>CM-1 TUBO ESTRUCTURAL 4"X4"X1/8" CHAPA 14</t>
  </si>
  <si>
    <t>VM-1 2C 5"X2" CHAPA 14</t>
  </si>
  <si>
    <t>PASILLOS TECHADOS EN ÁREA RECREATIVA PARVULARIA Y ÁREA DE ESPARCIMIENTO</t>
  </si>
  <si>
    <t>Excavación a mano en zapatas incluye desalojo.</t>
  </si>
  <si>
    <t>Suministro e instalación de Panel de techo curvo autoportante sin estructura, de aluminio, zinc y sílice,  calibre 24. Norma ASTM A792</t>
  </si>
  <si>
    <t>2.2.10</t>
  </si>
  <si>
    <t>2.2.10.1</t>
  </si>
  <si>
    <t>2.2.10.2</t>
  </si>
  <si>
    <t>2.2.10.3</t>
  </si>
  <si>
    <t>2.2.11</t>
  </si>
  <si>
    <t>2.2.11.1</t>
  </si>
  <si>
    <t>2.2.11.2</t>
  </si>
  <si>
    <t>2.2.11.3</t>
  </si>
  <si>
    <t>2.2.11.4</t>
  </si>
  <si>
    <t>2.2.12</t>
  </si>
  <si>
    <t>2.2.12.1</t>
  </si>
  <si>
    <t>2.2.12.2</t>
  </si>
  <si>
    <t>2.2.12.3</t>
  </si>
  <si>
    <t>2.2.12.4</t>
  </si>
  <si>
    <t>2.2.12.5</t>
  </si>
  <si>
    <t>2.3.1</t>
  </si>
  <si>
    <t>2.3.1.1</t>
  </si>
  <si>
    <t>2.3.2</t>
  </si>
  <si>
    <t>2.3.2.1</t>
  </si>
  <si>
    <t>2.3.2.2</t>
  </si>
  <si>
    <t>2.3.3</t>
  </si>
  <si>
    <t>2.3.3.1</t>
  </si>
  <si>
    <t>2.3.3.2</t>
  </si>
  <si>
    <t>2.3.4</t>
  </si>
  <si>
    <t>2.3.4.1</t>
  </si>
  <si>
    <t>2.3.4.2</t>
  </si>
  <si>
    <t>2.3.3.3</t>
  </si>
  <si>
    <t>2.3.3.4</t>
  </si>
  <si>
    <t>2.3.3.5</t>
  </si>
  <si>
    <t>2.3.3.6</t>
  </si>
  <si>
    <t>2.3.3.7</t>
  </si>
  <si>
    <t>2.3.3.8</t>
  </si>
  <si>
    <t>2.3.3.9</t>
  </si>
  <si>
    <t>2.3.5</t>
  </si>
  <si>
    <t>2.3.5.1</t>
  </si>
  <si>
    <t>2.3.5.2</t>
  </si>
  <si>
    <t>2.3.5.3</t>
  </si>
  <si>
    <t>2.3.5.4</t>
  </si>
  <si>
    <t>2.3.5.5</t>
  </si>
  <si>
    <t>2.3.5.6</t>
  </si>
  <si>
    <t>2.3.6</t>
  </si>
  <si>
    <t>2.3.6.1</t>
  </si>
  <si>
    <t>2.3.7</t>
  </si>
  <si>
    <t>2.3.7.1</t>
  </si>
  <si>
    <t>2.3.8</t>
  </si>
  <si>
    <t>2.3.8.1</t>
  </si>
  <si>
    <t>2.3.9</t>
  </si>
  <si>
    <t>2.3.9.1</t>
  </si>
  <si>
    <t>2.3.9.2</t>
  </si>
  <si>
    <t>2.3.9.3</t>
  </si>
  <si>
    <t>2.3.10</t>
  </si>
  <si>
    <t>2.3.10.1</t>
  </si>
  <si>
    <t>2.3.10.2</t>
  </si>
  <si>
    <t>2.3.10.3</t>
  </si>
  <si>
    <t>2.3.11</t>
  </si>
  <si>
    <t>2.3.11.1</t>
  </si>
  <si>
    <t>2.3.11.2</t>
  </si>
  <si>
    <t>2.4.1</t>
  </si>
  <si>
    <t>2.4.1.1</t>
  </si>
  <si>
    <t>2.4.2</t>
  </si>
  <si>
    <t>2.4.2.1</t>
  </si>
  <si>
    <t>2.4.2.2</t>
  </si>
  <si>
    <t>2.4.3</t>
  </si>
  <si>
    <t>2.4.3.1</t>
  </si>
  <si>
    <t>2.4.3.1.1</t>
  </si>
  <si>
    <t>2.4.3.1.2</t>
  </si>
  <si>
    <t>2.4.3.1.3</t>
  </si>
  <si>
    <t>2.4.3.1.4</t>
  </si>
  <si>
    <t>2.4.3.1.5</t>
  </si>
  <si>
    <t>2.4.3.1.6</t>
  </si>
  <si>
    <t>2.4.3.1.7</t>
  </si>
  <si>
    <t>2.4.3.1.8</t>
  </si>
  <si>
    <t>2.4.3.2</t>
  </si>
  <si>
    <t>2.4.3.2.1</t>
  </si>
  <si>
    <t>2.4.3.2.2</t>
  </si>
  <si>
    <t>2.4.3.2.3</t>
  </si>
  <si>
    <t>2.4.3.2.4</t>
  </si>
  <si>
    <t>2.4.3.2.5</t>
  </si>
  <si>
    <t>2.4.3.2.6</t>
  </si>
  <si>
    <t>2.4.3.2.7</t>
  </si>
  <si>
    <t>2.4.3.2.8</t>
  </si>
  <si>
    <t>2.4.3.3</t>
  </si>
  <si>
    <t>2.4.3.3.1</t>
  </si>
  <si>
    <t>2.4.3.3.2</t>
  </si>
  <si>
    <t>2.4.3.3.3</t>
  </si>
  <si>
    <t>2.4.3.3.4</t>
  </si>
  <si>
    <t>2.4.4</t>
  </si>
  <si>
    <t>2.4.4.1</t>
  </si>
  <si>
    <t>2.4.4.1.1</t>
  </si>
  <si>
    <t>2.4.4.1.2</t>
  </si>
  <si>
    <t>2.4.4.2</t>
  </si>
  <si>
    <t>2.4.4.2.1</t>
  </si>
  <si>
    <t>2.4.5</t>
  </si>
  <si>
    <t>2.4.5.1</t>
  </si>
  <si>
    <t>2.4.5.1.1</t>
  </si>
  <si>
    <t>2.4.5.1.2</t>
  </si>
  <si>
    <t>2.4.5.1.3</t>
  </si>
  <si>
    <t>2.4.5.1.4</t>
  </si>
  <si>
    <t>2.4.5.1.5</t>
  </si>
  <si>
    <t>2.4.5.1.6</t>
  </si>
  <si>
    <t>2.4.5.1.7</t>
  </si>
  <si>
    <t>2.4.5.1.8</t>
  </si>
  <si>
    <t>2.4.5.2</t>
  </si>
  <si>
    <t>2.4.5.2.1</t>
  </si>
  <si>
    <t>2.4.5.2.2</t>
  </si>
  <si>
    <t>2.4.5.2.3</t>
  </si>
  <si>
    <t>2.4.5.2.4</t>
  </si>
  <si>
    <t>2.4.5.2.5</t>
  </si>
  <si>
    <t>2.4.5.2.6</t>
  </si>
  <si>
    <t>2.4.5.2.7</t>
  </si>
  <si>
    <t>2.4.5.2.8</t>
  </si>
  <si>
    <t>2.4.6</t>
  </si>
  <si>
    <t>2.4.6.1</t>
  </si>
  <si>
    <t>2.4.6.1.1</t>
  </si>
  <si>
    <t>2.4.6.1.2</t>
  </si>
  <si>
    <t>2.4.6.2</t>
  </si>
  <si>
    <t>2.4.6.2.1</t>
  </si>
  <si>
    <t>2.4.6.2.2</t>
  </si>
  <si>
    <t>2.4.7</t>
  </si>
  <si>
    <t>2.4.7.1</t>
  </si>
  <si>
    <t>2.4.8</t>
  </si>
  <si>
    <t>2.4.8.1</t>
  </si>
  <si>
    <t>2.4.8.2</t>
  </si>
  <si>
    <t>2.4.8.3</t>
  </si>
  <si>
    <t>2.4.8.4</t>
  </si>
  <si>
    <t>2.4.9</t>
  </si>
  <si>
    <t>2.4.9.1</t>
  </si>
  <si>
    <t>2.4.9.2</t>
  </si>
  <si>
    <t>2.4.9.3</t>
  </si>
  <si>
    <t>2.4.9.4</t>
  </si>
  <si>
    <t>2.4.9.5</t>
  </si>
  <si>
    <t>2.4.9.6</t>
  </si>
  <si>
    <t>2.4.10</t>
  </si>
  <si>
    <t>2.4.10.1</t>
  </si>
  <si>
    <t>2.4.10.2</t>
  </si>
  <si>
    <t>2.4.10.3</t>
  </si>
  <si>
    <t>2.4.11</t>
  </si>
  <si>
    <t>2.4.11.1</t>
  </si>
  <si>
    <t>2.4.11.2</t>
  </si>
  <si>
    <t>2.4.11.3</t>
  </si>
  <si>
    <t>2.4.11.4</t>
  </si>
  <si>
    <t>2.4.11.5</t>
  </si>
  <si>
    <t>2.4.12</t>
  </si>
  <si>
    <t>2.4.12.1</t>
  </si>
  <si>
    <t>2.4.12.2</t>
  </si>
  <si>
    <t>2.4.12.3</t>
  </si>
  <si>
    <t>2.4.12.4</t>
  </si>
  <si>
    <t>2.4.12.5</t>
  </si>
  <si>
    <t>2.4.12.6</t>
  </si>
  <si>
    <t>2.4.13</t>
  </si>
  <si>
    <t>2.4.13.1</t>
  </si>
  <si>
    <t>2.4.13.1.1</t>
  </si>
  <si>
    <t>2.4.13.1.2</t>
  </si>
  <si>
    <t>2.4.13.1.3</t>
  </si>
  <si>
    <t>2.4.13.1.4</t>
  </si>
  <si>
    <t>2.4.13.1.5</t>
  </si>
  <si>
    <t>2.4.13.1.6</t>
  </si>
  <si>
    <t>2.4.13.1.7</t>
  </si>
  <si>
    <t>2.4.13.1.8</t>
  </si>
  <si>
    <t>2.4.13.1.9</t>
  </si>
  <si>
    <t>2.4.13.1.10</t>
  </si>
  <si>
    <t>2.4.13.1.11</t>
  </si>
  <si>
    <t>2.4.13.2</t>
  </si>
  <si>
    <t>2.4.13.2.1</t>
  </si>
  <si>
    <t>2.4.13.2.2</t>
  </si>
  <si>
    <t>2.4.13.2.3</t>
  </si>
  <si>
    <t>2.4.13.2.4</t>
  </si>
  <si>
    <t>2.4.13.2.5</t>
  </si>
  <si>
    <t>2.4.13.2.6</t>
  </si>
  <si>
    <t>2.4.13.2.7</t>
  </si>
  <si>
    <t>2.4.13.2.8</t>
  </si>
  <si>
    <t>2.4.13.2.9</t>
  </si>
  <si>
    <t>2.4.13.2.10</t>
  </si>
  <si>
    <t>3.1.1</t>
  </si>
  <si>
    <t>3.1.1.1</t>
  </si>
  <si>
    <t>3.1.1.2</t>
  </si>
  <si>
    <t>3.1.1.3</t>
  </si>
  <si>
    <t>3.1.1.4</t>
  </si>
  <si>
    <t>3.1.2</t>
  </si>
  <si>
    <t>3.1.2.1</t>
  </si>
  <si>
    <t>3.1.2.2</t>
  </si>
  <si>
    <t>3.2.1</t>
  </si>
  <si>
    <t>3.2.1.1</t>
  </si>
  <si>
    <t>3.2.2</t>
  </si>
  <si>
    <t>3.2.2.1</t>
  </si>
  <si>
    <t>3.2.2.2</t>
  </si>
  <si>
    <t>3.2.2.3</t>
  </si>
  <si>
    <t>3.2.3</t>
  </si>
  <si>
    <t>3.2.3.1</t>
  </si>
  <si>
    <t>3.2.3.2</t>
  </si>
  <si>
    <t>3.2.3.3</t>
  </si>
  <si>
    <t>3.2.3.4</t>
  </si>
  <si>
    <t>3.2.4</t>
  </si>
  <si>
    <t>3.2.4.1</t>
  </si>
  <si>
    <t>3.2.5</t>
  </si>
  <si>
    <t>3.2.5.1</t>
  </si>
  <si>
    <t>3.2.6</t>
  </si>
  <si>
    <t>3.2.7.2</t>
  </si>
  <si>
    <t>3.2.7.1</t>
  </si>
  <si>
    <t>3.2.7.3</t>
  </si>
  <si>
    <t>3.2.7.4</t>
  </si>
  <si>
    <t>3.2.7.5</t>
  </si>
  <si>
    <t>3.2.7.6</t>
  </si>
  <si>
    <t>3.2.7.7</t>
  </si>
  <si>
    <t>3.2.7.8</t>
  </si>
  <si>
    <t>3.2.7.9</t>
  </si>
  <si>
    <t>3.2.7.10</t>
  </si>
  <si>
    <t>3.2.7.11</t>
  </si>
  <si>
    <t>3.2.7.12</t>
  </si>
  <si>
    <t>3.2.8</t>
  </si>
  <si>
    <t>3.2.8.1</t>
  </si>
  <si>
    <t>3.2.8.2</t>
  </si>
  <si>
    <t>3.2.8.3</t>
  </si>
  <si>
    <t>3.2.8.4</t>
  </si>
  <si>
    <t>3.3.1</t>
  </si>
  <si>
    <t>3.3.2</t>
  </si>
  <si>
    <t>3.3.3</t>
  </si>
  <si>
    <t>3.3.4</t>
  </si>
  <si>
    <t>3.3.5</t>
  </si>
  <si>
    <t>3.3.6</t>
  </si>
  <si>
    <t>3.3.7</t>
  </si>
  <si>
    <t>3.3.8</t>
  </si>
  <si>
    <t>3.3.9</t>
  </si>
  <si>
    <t>3.3.10</t>
  </si>
  <si>
    <t>3.3.11</t>
  </si>
  <si>
    <t>3.4.1</t>
  </si>
  <si>
    <t>3.4.2</t>
  </si>
  <si>
    <t>3.4.3</t>
  </si>
  <si>
    <t>3.4.4</t>
  </si>
  <si>
    <t>3.4.5</t>
  </si>
  <si>
    <t>3.4.6</t>
  </si>
  <si>
    <t>3.4.7</t>
  </si>
  <si>
    <t>3.4.8</t>
  </si>
  <si>
    <t>3.5.1</t>
  </si>
  <si>
    <t>3.5.2</t>
  </si>
  <si>
    <t>3.5.3</t>
  </si>
  <si>
    <t>3.5.4</t>
  </si>
  <si>
    <t>3.6.1</t>
  </si>
  <si>
    <t>3.7.1</t>
  </si>
  <si>
    <t>3.7.1.1</t>
  </si>
  <si>
    <t>3.7.2</t>
  </si>
  <si>
    <t>3.7.2.1</t>
  </si>
  <si>
    <t>3.7.2.3</t>
  </si>
  <si>
    <t>3.7.2.2</t>
  </si>
  <si>
    <t>3.7.2.4</t>
  </si>
  <si>
    <t>3.7.3</t>
  </si>
  <si>
    <t>3.7.3.1</t>
  </si>
  <si>
    <t>3.7.3.2</t>
  </si>
  <si>
    <t>3.7.3.3</t>
  </si>
  <si>
    <t>3.7.3.4</t>
  </si>
  <si>
    <t>3.7.3.5</t>
  </si>
  <si>
    <t>3.7.3.6</t>
  </si>
  <si>
    <t>3.7.3.7</t>
  </si>
  <si>
    <t>3.7.3.8</t>
  </si>
  <si>
    <t>3.7.3.9</t>
  </si>
  <si>
    <t>3.7.3.10</t>
  </si>
  <si>
    <t>3.7.3.11</t>
  </si>
  <si>
    <t>3.7.4</t>
  </si>
  <si>
    <t>3.7.4.1</t>
  </si>
  <si>
    <t>3.7.4.2</t>
  </si>
  <si>
    <t>3.7.4.3</t>
  </si>
  <si>
    <t>3.7.4.4</t>
  </si>
  <si>
    <t>3.7.4.5</t>
  </si>
  <si>
    <t>3.7.5</t>
  </si>
  <si>
    <t>3.7.5.1</t>
  </si>
  <si>
    <t>3.7.5.2</t>
  </si>
  <si>
    <t>3.7.5.3</t>
  </si>
  <si>
    <t>3.7.5.4</t>
  </si>
  <si>
    <t>3.7.6</t>
  </si>
  <si>
    <t>3.7.6.1</t>
  </si>
  <si>
    <t>3.7.6.2</t>
  </si>
  <si>
    <t>3.7.8</t>
  </si>
  <si>
    <t>3.7.7</t>
  </si>
  <si>
    <t>3.7.7.1</t>
  </si>
  <si>
    <t>3.7.7.2</t>
  </si>
  <si>
    <t>3.7.8.1</t>
  </si>
  <si>
    <t>3.7.8.2</t>
  </si>
  <si>
    <t>3.7.8.3</t>
  </si>
  <si>
    <t>3.7.8.4</t>
  </si>
  <si>
    <t>3.7.8.5</t>
  </si>
  <si>
    <t>3.7.8.6</t>
  </si>
  <si>
    <t>3.8.1</t>
  </si>
  <si>
    <t>3.8.1.1</t>
  </si>
  <si>
    <t>3.8.2</t>
  </si>
  <si>
    <t>3.8.2.1</t>
  </si>
  <si>
    <t>3.8.2.2</t>
  </si>
  <si>
    <t>3.8.3</t>
  </si>
  <si>
    <t>3.8.3.1</t>
  </si>
  <si>
    <t>3.8.3.2</t>
  </si>
  <si>
    <t>3.8.3.3</t>
  </si>
  <si>
    <t>3.8.4</t>
  </si>
  <si>
    <t>3.8.4.1</t>
  </si>
  <si>
    <t>3.8.4.2</t>
  </si>
  <si>
    <t>3.9.1</t>
  </si>
  <si>
    <t>3.9.2</t>
  </si>
  <si>
    <t>3.9.3</t>
  </si>
  <si>
    <t>3.10.1</t>
  </si>
  <si>
    <t>3.10.1.1</t>
  </si>
  <si>
    <t>3.10.2</t>
  </si>
  <si>
    <t>3.10.2.1</t>
  </si>
  <si>
    <t>3.10.2.2</t>
  </si>
  <si>
    <t>3.10.2.3</t>
  </si>
  <si>
    <t>3.10.2.4</t>
  </si>
  <si>
    <t>3.10.3</t>
  </si>
  <si>
    <t>3.10.3.1</t>
  </si>
  <si>
    <t>3.10.3.2</t>
  </si>
  <si>
    <t>3.10.3.3</t>
  </si>
  <si>
    <t>3.10.3.4</t>
  </si>
  <si>
    <t>3.10.4</t>
  </si>
  <si>
    <t>3.10.4.1</t>
  </si>
  <si>
    <t>3.10.4.2</t>
  </si>
  <si>
    <t>3.10.4.3</t>
  </si>
  <si>
    <t>3.10.4.4</t>
  </si>
  <si>
    <t>3.10.4.5</t>
  </si>
  <si>
    <t>3.10.4.6</t>
  </si>
  <si>
    <t>3.10.4.7</t>
  </si>
  <si>
    <t>3.10.4.8</t>
  </si>
  <si>
    <t>3.11.1</t>
  </si>
  <si>
    <t>3.11.1.1</t>
  </si>
  <si>
    <t>3.11.2</t>
  </si>
  <si>
    <t>3.11.2.1</t>
  </si>
  <si>
    <t>3.11.2.2</t>
  </si>
  <si>
    <t>3.11.2.3</t>
  </si>
  <si>
    <t>3.11.3</t>
  </si>
  <si>
    <t>3.11.3.1</t>
  </si>
  <si>
    <t>3.11.3.2</t>
  </si>
  <si>
    <t>3.11.4</t>
  </si>
  <si>
    <t>3.11.4.1</t>
  </si>
  <si>
    <t>3.11.4.2</t>
  </si>
  <si>
    <t>3.11.4.3</t>
  </si>
  <si>
    <t>3.11.4.4</t>
  </si>
  <si>
    <t>4.1.1</t>
  </si>
  <si>
    <t>4.1.1.1</t>
  </si>
  <si>
    <t>4.1.1.2</t>
  </si>
  <si>
    <t>4.1.1.3</t>
  </si>
  <si>
    <t>4.1.1.4</t>
  </si>
  <si>
    <t>4.1.1.5</t>
  </si>
  <si>
    <t>4.1.1.6</t>
  </si>
  <si>
    <t>4.1.2</t>
  </si>
  <si>
    <t>4.1.2.1</t>
  </si>
  <si>
    <t>4.1.2.2</t>
  </si>
  <si>
    <t>4.1.2.3</t>
  </si>
  <si>
    <t>4.1.2.4</t>
  </si>
  <si>
    <t>4.1.2.5</t>
  </si>
  <si>
    <t>4.1.3</t>
  </si>
  <si>
    <t>4.1.3.1</t>
  </si>
  <si>
    <t>4.1.3.2</t>
  </si>
  <si>
    <t>4.1.3.3</t>
  </si>
  <si>
    <t>4.1.3.4</t>
  </si>
  <si>
    <t>4.1.3.5</t>
  </si>
  <si>
    <t>4.2.1</t>
  </si>
  <si>
    <t>4.2.1.1</t>
  </si>
  <si>
    <t>4.2.1.2</t>
  </si>
  <si>
    <t>4.2.1.3</t>
  </si>
  <si>
    <t>4.2.1.4</t>
  </si>
  <si>
    <t>4.2.1.5</t>
  </si>
  <si>
    <t>4.2.1.6</t>
  </si>
  <si>
    <t>4.2.1.7</t>
  </si>
  <si>
    <t>4.2.1.8</t>
  </si>
  <si>
    <t>4.2.1.9</t>
  </si>
  <si>
    <t>4.2.1.10</t>
  </si>
  <si>
    <t>4.2.1.11</t>
  </si>
  <si>
    <t>4.2.1.12</t>
  </si>
  <si>
    <t>4.2.1.13</t>
  </si>
  <si>
    <t>4.2.1.14</t>
  </si>
  <si>
    <t>4.2.1.15</t>
  </si>
  <si>
    <t>4.2.1.16</t>
  </si>
  <si>
    <t>4.2.1.17</t>
  </si>
  <si>
    <t>4.2.1.18</t>
  </si>
  <si>
    <t>4.2.1.19</t>
  </si>
  <si>
    <t>4.2.1.20</t>
  </si>
  <si>
    <t>4.2.1.21</t>
  </si>
  <si>
    <t>4.3.1</t>
  </si>
  <si>
    <t>4.3.2</t>
  </si>
  <si>
    <t>4.3.3</t>
  </si>
  <si>
    <t>4.3.4</t>
  </si>
  <si>
    <t>4.4.1</t>
  </si>
  <si>
    <t>4.4.2</t>
  </si>
  <si>
    <t>4.4.3</t>
  </si>
  <si>
    <t>4.4.4</t>
  </si>
  <si>
    <t>4.4.5</t>
  </si>
  <si>
    <t>4.4.6</t>
  </si>
  <si>
    <t>4.5.1</t>
  </si>
  <si>
    <t>4.5.2</t>
  </si>
  <si>
    <t>4.5.3</t>
  </si>
  <si>
    <t>4.5.4</t>
  </si>
  <si>
    <t>4.5.5</t>
  </si>
  <si>
    <t>4.6.1</t>
  </si>
  <si>
    <t>Notas: 
-Las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
-Todas las partids de desmontaje, demolición, corte, relleno considerar el desalojo externo.</t>
  </si>
  <si>
    <t>PARED DE RETENCIÓN DE TERRAZA EJE 7 Y EJE 9 EN A-A'</t>
  </si>
  <si>
    <t>Excavación a mano en Fundaciones, incluye desalojo</t>
  </si>
  <si>
    <t>Relleno con suelo cemento fluido al 5%</t>
  </si>
  <si>
    <t>Viga V-6, 0.20x0.40m 4#4, Est. #3 según detalle, f´c=210kg/cm2</t>
  </si>
  <si>
    <t>2.4.14</t>
  </si>
  <si>
    <t>2.4.14.1</t>
  </si>
  <si>
    <t>2.4.14.1.1</t>
  </si>
  <si>
    <t>2.4.14.2</t>
  </si>
  <si>
    <t>2.4.14.2.1</t>
  </si>
  <si>
    <t>2.4.14.2.2</t>
  </si>
  <si>
    <t>2.4.14.3</t>
  </si>
  <si>
    <t>2.4.14.3.1</t>
  </si>
  <si>
    <t>2.4.14.3.2</t>
  </si>
  <si>
    <t>CONTRAFUERTE DE REFORZAMIENTO EN M8-M9</t>
  </si>
  <si>
    <t>Excavación a mano en zapata, incluye desalojo</t>
  </si>
  <si>
    <t xml:space="preserve">Contrafuerte de concreto f'c= 210 kg7cm2, Acero g-60, fy= 2800 kg/cm2, anclaje #3, est #3 @0.15m y ref vert 2#4, según detalle </t>
  </si>
  <si>
    <t>3.11.4.5</t>
  </si>
  <si>
    <t>3.11.4.6</t>
  </si>
  <si>
    <t>3.11.4.7</t>
  </si>
  <si>
    <t>3.11.4.8</t>
  </si>
  <si>
    <t>3.11.4.9</t>
  </si>
  <si>
    <t>3.11.4.10</t>
  </si>
  <si>
    <t>3.11.4.11</t>
  </si>
  <si>
    <t>3.11.4.12</t>
  </si>
  <si>
    <t>3.11.4.13</t>
  </si>
  <si>
    <t>3.7.8.7</t>
  </si>
  <si>
    <t>Suministro e instalación de Tubería de PVC 2" 250PSI, incluye accesorios tales como codos, uniones, tapones, tee, y cualquier otro accesorio de acople o conexión, excavación, compactación.</t>
  </si>
  <si>
    <t>Suministro e instalación de Tubería de PVC 1" 250PSI, incluye accesorios tales como codos, uniones, tapones, tee, y cualquier otro accesorio de acople o conexión, excavación, compactación.</t>
  </si>
  <si>
    <t>Suministro e instalación de Tubería de PVC 1/2" 315 PSI, incluye accesorios tales como codos, uniones, tapones, tees, y cualquier otro accesorio de acople o conexión, excavación, compactación.</t>
  </si>
  <si>
    <t>Suministro e instalación de Tubería de PVC 3/4" 250 PSI, incluye accesorios tales como codos, uniones, tapones, tee, y cualquier otro accesorio de acople o conexión, excavación, compactación.</t>
  </si>
  <si>
    <t>Demolición de infraestructura incluye: pisos, paredes, estructuras de concreto, fundaciones, cielo falso, estructura metálica, puertas, ventanas, instalaciones eléctricas, inodoros, lavamanos, pila, lavaderos y desalojos.</t>
  </si>
  <si>
    <t>3.12.1</t>
  </si>
  <si>
    <t>Suministro e instalación de pasamanos de tubo galvanizado tipo liviano de Ø1 1/2" soldado a placa metálica e=1/4" y refuerzo horizontal de tubo galvanizado Ø1".</t>
  </si>
  <si>
    <t>2.4.15</t>
  </si>
  <si>
    <t>2.4.15.1</t>
  </si>
  <si>
    <t>Suministro e instalación de Mobiliario Empotrado para aulas de parvularia, según detalles y planos adjuntos en "Mobiliario Emportrado para Primera Infancia" y "Especificaciones tecnicas de Especialidades" Incluye:
- #10 Percheros de pared con repisa.
- #20 Graderios modulares para nicho bajo.
- #20 Mueble de almacenamiento para nicho bajo.
- #5 Mueble tipo librera para nicho con escritorio abatible.
- #5 Mueble tipo librera para nicho alto.
- #5 Dispensador de alcohol gel.</t>
  </si>
  <si>
    <t>1.1.1</t>
  </si>
  <si>
    <t>Suministro e Instalación de letras de material acrílico encajuelado, sin luz (nombre y código del centro escolar), Tipografía de letra ARIAL BLACK, dimensiones aproximadas h=17 cm y 12 cm (nombre del distrito), 9.5 cm de ancho. Interlineado de 11 cm, separación de letra a letra de 15 cm y distribución de acuerdo a hoja anexa denominada detalle de fachada.</t>
  </si>
  <si>
    <t>3.13.1</t>
  </si>
  <si>
    <t>CONFORMACIÓN DE TALUD EN ÁREA POSTERIOR DE EDIFICIOS</t>
  </si>
  <si>
    <t>Conformación de talud incluye siembra de cobertura vegetal con zacate barrenillo</t>
  </si>
  <si>
    <t>TAPIAL PERIMETRAL</t>
  </si>
  <si>
    <t>3.14.1</t>
  </si>
  <si>
    <t>Repello y pintura en tapial perimetral</t>
  </si>
  <si>
    <t>2.3.12</t>
  </si>
  <si>
    <t>2.3.12.1</t>
  </si>
  <si>
    <t>2.3.12.2</t>
  </si>
  <si>
    <t>2.3.12.1.1</t>
  </si>
  <si>
    <t>2.3.12.1.2</t>
  </si>
  <si>
    <t>2.3.12.1.3</t>
  </si>
  <si>
    <t>2.3.12.1.4</t>
  </si>
  <si>
    <t>2.3.12.1.5</t>
  </si>
  <si>
    <t>2.3.12.1.6</t>
  </si>
  <si>
    <t>2.3.12.1.7</t>
  </si>
  <si>
    <t>2.3.12.1.8</t>
  </si>
  <si>
    <t>2.3.12.1.9</t>
  </si>
  <si>
    <t>2.3.13.2.1</t>
  </si>
  <si>
    <t>2.3.13.2.2</t>
  </si>
  <si>
    <t>2.3.13.2.3</t>
  </si>
  <si>
    <t>2.3.13.2.4</t>
  </si>
  <si>
    <t>2.3.13.2.5</t>
  </si>
  <si>
    <t>2.3.13.2.6</t>
  </si>
  <si>
    <t>2.3.13.2.7</t>
  </si>
  <si>
    <t>2.3.13.2.8</t>
  </si>
  <si>
    <t>2.3.13.2.9</t>
  </si>
  <si>
    <t>LISTADO DE CANTIDADES</t>
  </si>
  <si>
    <t>ARANCELES DE CONSTRUCCIÓN 
(PAGO CONTRA PRESENTACION DE RECIBO A NOMBRE MINEDUCYT)</t>
  </si>
  <si>
    <t xml:space="preserve">COSTOS INDIRECTOS </t>
  </si>
  <si>
    <t xml:space="preserve">IMPREVISTOS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</si>
</sst>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_-&quot;$&quot;* #,##0.00_-;\-&quot;$&quot;* #,##0.00_-;_-&quot;$&quot;* &quot;-&quot;??_-;_-@"/>
    <numFmt numFmtId="165" formatCode="0.0"/>
    <numFmt numFmtId="166" formatCode="_(&quot;¢&quot;* #,##0.00_);_(&quot;¢&quot;* \(#,##0.00\);_(&quot;¢&quot;* &quot;-&quot;??_);_(@_)"/>
  </numFmts>
  <fonts count="14">
    <font>
      <sz val="11"/>
      <color theme="1"/>
      <name val="Calibri"/>
      <family val="2"/>
      <scheme val="minor"/>
    </font>
    <font>
      <sz val="11"/>
      <color theme="1"/>
      <name val="Calibri"/>
      <family val="2"/>
      <scheme val="minor"/>
    </font>
    <font>
      <b/>
      <sz val="10"/>
      <color theme="1"/>
      <name val="Arial"/>
      <family val="2"/>
    </font>
    <font>
      <b/>
      <sz val="10"/>
      <color theme="0"/>
      <name val="Arial"/>
      <family val="2"/>
    </font>
    <font>
      <sz val="10"/>
      <color theme="1"/>
      <name val="Arial"/>
      <family val="2"/>
    </font>
    <font>
      <sz val="10"/>
      <name val="Arial"/>
      <family val="2"/>
    </font>
    <font>
      <b/>
      <sz val="10"/>
      <color rgb="FFFFFFFF"/>
      <name val="Arial"/>
      <family val="2"/>
    </font>
    <font>
      <sz val="10"/>
      <color rgb="FF000000"/>
      <name val="Arial"/>
      <family val="2"/>
    </font>
    <font>
      <b/>
      <sz val="10"/>
      <name val="Arial"/>
      <family val="2"/>
    </font>
    <font>
      <sz val="11"/>
      <color indexed="8"/>
      <name val="Calibri"/>
      <family val="2"/>
    </font>
    <font>
      <sz val="10"/>
      <color theme="1"/>
      <name val="Calibri"/>
      <family val="2"/>
      <scheme val="minor"/>
    </font>
    <font>
      <sz val="11"/>
      <color theme="1"/>
      <name val="Arial"/>
      <family val="2"/>
    </font>
    <font>
      <sz val="10"/>
      <color theme="1"/>
      <name val="Museo sans 300"/>
    </font>
    <font>
      <sz val="8"/>
      <name val="Calibri"/>
      <family val="2"/>
      <scheme val="minor"/>
    </font>
  </fonts>
  <fills count="16">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theme="0" tint="-0.14999847407452621"/>
        <bgColor indexed="64"/>
      </patternFill>
    </fill>
    <fill>
      <patternFill patternType="solid">
        <fgColor rgb="FFBFBFBF"/>
        <bgColor indexed="64"/>
      </patternFill>
    </fill>
    <fill>
      <patternFill patternType="solid">
        <fgColor rgb="FFBFBFBF"/>
        <bgColor rgb="FFBFBFBF"/>
      </patternFill>
    </fill>
    <fill>
      <patternFill patternType="solid">
        <fgColor rgb="FFFFFFFF"/>
        <bgColor indexed="64"/>
      </patternFill>
    </fill>
    <fill>
      <patternFill patternType="solid">
        <fgColor theme="0" tint="-0.249977111117893"/>
        <bgColor indexed="64"/>
      </patternFill>
    </fill>
    <fill>
      <patternFill patternType="solid">
        <fgColor rgb="FFD8D8D8"/>
        <bgColor rgb="FFD8D8D8"/>
      </patternFill>
    </fill>
    <fill>
      <patternFill patternType="solid">
        <fgColor theme="0"/>
        <bgColor indexed="64"/>
      </patternFill>
    </fill>
    <fill>
      <patternFill patternType="solid">
        <fgColor theme="0" tint="-0.249977111117893"/>
        <bgColor rgb="FFBFBFBF"/>
      </patternFill>
    </fill>
    <fill>
      <patternFill patternType="solid">
        <fgColor rgb="FFFFFFFF"/>
        <bgColor rgb="FFFFFFFF"/>
      </patternFill>
    </fill>
    <fill>
      <patternFill patternType="solid">
        <fgColor rgb="FFCCCCCC"/>
        <bgColor rgb="FFCCCCCC"/>
      </patternFill>
    </fill>
    <fill>
      <patternFill patternType="solid">
        <fgColor theme="0"/>
        <bgColor theme="0"/>
      </patternFill>
    </fill>
    <fill>
      <patternFill patternType="solid">
        <fgColor rgb="FFD9E2F3"/>
        <bgColor rgb="FFD9E2F3"/>
      </patternFill>
    </fill>
  </fills>
  <borders count="1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1">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0" fontId="5" fillId="0" borderId="0"/>
    <xf numFmtId="0" fontId="9" fillId="0" borderId="0"/>
    <xf numFmtId="0" fontId="5" fillId="0" borderId="0"/>
    <xf numFmtId="0" fontId="5" fillId="0" borderId="0"/>
    <xf numFmtId="166" fontId="5" fillId="0" borderId="0" applyFont="0" applyFill="0" applyBorder="0" applyAlignment="0" applyProtection="0"/>
  </cellStyleXfs>
  <cellXfs count="189">
    <xf numFmtId="0" fontId="0" fillId="0" borderId="0" xfId="0"/>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center" wrapText="1"/>
    </xf>
    <xf numFmtId="0" fontId="5" fillId="0" borderId="5" xfId="0" applyFont="1" applyBorder="1" applyAlignment="1">
      <alignment horizontal="left" vertical="center" wrapText="1"/>
    </xf>
    <xf numFmtId="2" fontId="5" fillId="0" borderId="5" xfId="0" applyNumberFormat="1" applyFont="1" applyBorder="1" applyAlignment="1">
      <alignment horizontal="center" vertical="center" wrapText="1"/>
    </xf>
    <xf numFmtId="2" fontId="5" fillId="0" borderId="5" xfId="1" applyNumberFormat="1" applyFont="1" applyFill="1" applyBorder="1" applyAlignment="1">
      <alignment horizontal="center" vertical="center" wrapText="1"/>
    </xf>
    <xf numFmtId="0" fontId="5" fillId="0" borderId="5" xfId="0" applyFont="1" applyBorder="1" applyAlignment="1">
      <alignment horizontal="justify" vertical="center" wrapText="1"/>
    </xf>
    <xf numFmtId="0" fontId="5" fillId="0" borderId="5" xfId="0" applyFont="1" applyBorder="1" applyAlignment="1">
      <alignment horizontal="center" vertical="center" wrapText="1"/>
    </xf>
    <xf numFmtId="0" fontId="2" fillId="5" borderId="5" xfId="0" applyFont="1" applyFill="1" applyBorder="1" applyAlignment="1">
      <alignment wrapText="1"/>
    </xf>
    <xf numFmtId="0" fontId="4" fillId="0" borderId="5" xfId="0" applyFont="1" applyBorder="1" applyAlignment="1">
      <alignment vertical="center" wrapText="1"/>
    </xf>
    <xf numFmtId="0" fontId="4" fillId="0" borderId="5" xfId="0" applyFont="1" applyBorder="1" applyAlignment="1">
      <alignment horizontal="center" vertical="center" wrapText="1"/>
    </xf>
    <xf numFmtId="0" fontId="4" fillId="7" borderId="5" xfId="0" applyFont="1" applyFill="1" applyBorder="1" applyAlignment="1">
      <alignment vertical="center" wrapText="1"/>
    </xf>
    <xf numFmtId="0" fontId="4" fillId="0" borderId="0" xfId="0" applyFont="1"/>
    <xf numFmtId="0" fontId="4" fillId="5" borderId="5" xfId="0" applyFont="1" applyFill="1" applyBorder="1" applyAlignment="1">
      <alignment wrapText="1"/>
    </xf>
    <xf numFmtId="0" fontId="7" fillId="0" borderId="5" xfId="0" applyFont="1" applyBorder="1" applyAlignment="1">
      <alignment vertical="top" wrapText="1"/>
    </xf>
    <xf numFmtId="0" fontId="7" fillId="0" borderId="5" xfId="0" applyFont="1" applyBorder="1" applyAlignment="1">
      <alignment horizontal="left" vertical="top" wrapText="1"/>
    </xf>
    <xf numFmtId="2" fontId="2" fillId="4" borderId="5" xfId="0" applyNumberFormat="1" applyFont="1" applyFill="1" applyBorder="1" applyAlignment="1">
      <alignment horizontal="center" vertical="center" wrapText="1"/>
    </xf>
    <xf numFmtId="2" fontId="4" fillId="5" borderId="5" xfId="0" applyNumberFormat="1" applyFont="1" applyFill="1" applyBorder="1" applyAlignment="1">
      <alignment horizontal="center" vertical="center" wrapText="1"/>
    </xf>
    <xf numFmtId="2" fontId="4" fillId="0" borderId="5" xfId="0" applyNumberFormat="1" applyFont="1" applyBorder="1" applyAlignment="1">
      <alignment horizontal="center" vertical="center"/>
    </xf>
    <xf numFmtId="2" fontId="4" fillId="0" borderId="0" xfId="0" applyNumberFormat="1" applyFont="1" applyAlignment="1">
      <alignment horizontal="center" vertical="center"/>
    </xf>
    <xf numFmtId="0" fontId="4" fillId="0" borderId="5" xfId="0" applyFont="1" applyBorder="1" applyAlignment="1">
      <alignment vertical="top" wrapText="1"/>
    </xf>
    <xf numFmtId="44" fontId="4" fillId="0" borderId="5" xfId="2" applyFont="1" applyBorder="1" applyAlignment="1">
      <alignment vertical="center"/>
    </xf>
    <xf numFmtId="44" fontId="4" fillId="0" borderId="0" xfId="0" applyNumberFormat="1" applyFont="1"/>
    <xf numFmtId="0" fontId="4" fillId="0" borderId="5" xfId="0" applyFont="1" applyBorder="1"/>
    <xf numFmtId="44" fontId="4" fillId="0" borderId="5" xfId="2" applyFont="1" applyBorder="1" applyAlignment="1">
      <alignment horizontal="center" vertical="center"/>
    </xf>
    <xf numFmtId="0" fontId="8" fillId="8" borderId="5" xfId="0" applyFont="1" applyFill="1" applyBorder="1"/>
    <xf numFmtId="2" fontId="8" fillId="8" borderId="5" xfId="1" applyNumberFormat="1" applyFont="1" applyFill="1" applyBorder="1" applyAlignment="1">
      <alignment horizontal="center" vertical="center"/>
    </xf>
    <xf numFmtId="44" fontId="5" fillId="0" borderId="5" xfId="2" applyFont="1" applyFill="1" applyBorder="1" applyAlignment="1">
      <alignment horizontal="left" vertical="center" wrapText="1"/>
    </xf>
    <xf numFmtId="0" fontId="5" fillId="0" borderId="5" xfId="3" applyFont="1" applyBorder="1" applyAlignment="1">
      <alignment horizontal="justify" vertical="center" wrapText="1"/>
    </xf>
    <xf numFmtId="2" fontId="5" fillId="0" borderId="5" xfId="3" applyNumberFormat="1" applyFont="1" applyBorder="1" applyAlignment="1">
      <alignment horizontal="center" vertical="center" wrapText="1"/>
    </xf>
    <xf numFmtId="2" fontId="5" fillId="0" borderId="5" xfId="4" applyNumberFormat="1" applyFont="1" applyFill="1" applyBorder="1" applyAlignment="1">
      <alignment horizontal="center" vertical="center" wrapText="1"/>
    </xf>
    <xf numFmtId="0" fontId="8" fillId="9" borderId="5" xfId="0" applyFont="1" applyFill="1" applyBorder="1" applyAlignment="1">
      <alignment vertical="center" wrapText="1"/>
    </xf>
    <xf numFmtId="0" fontId="8" fillId="9" borderId="5" xfId="0" applyFont="1" applyFill="1" applyBorder="1" applyAlignment="1">
      <alignment horizontal="center" vertical="center" wrapText="1"/>
    </xf>
    <xf numFmtId="0" fontId="5" fillId="10" borderId="5" xfId="0" applyFont="1" applyFill="1" applyBorder="1" applyAlignment="1">
      <alignment horizontal="justify" vertical="center" wrapText="1"/>
    </xf>
    <xf numFmtId="2" fontId="5" fillId="0" borderId="5" xfId="1" applyNumberFormat="1" applyFont="1" applyFill="1" applyBorder="1" applyAlignment="1">
      <alignment horizontal="center" vertical="center"/>
    </xf>
    <xf numFmtId="0" fontId="4" fillId="10" borderId="5" xfId="7" applyFont="1" applyFill="1" applyBorder="1" applyAlignment="1">
      <alignment wrapText="1"/>
    </xf>
    <xf numFmtId="2" fontId="4" fillId="0" borderId="5" xfId="7" applyNumberFormat="1" applyFont="1" applyBorder="1" applyAlignment="1">
      <alignment horizontal="center" vertical="center" wrapText="1"/>
    </xf>
    <xf numFmtId="2" fontId="5" fillId="0" borderId="5" xfId="0" applyNumberFormat="1" applyFont="1" applyBorder="1" applyAlignment="1">
      <alignment horizontal="justify" vertical="center"/>
    </xf>
    <xf numFmtId="0" fontId="8" fillId="8" borderId="5" xfId="0" applyFont="1" applyFill="1" applyBorder="1" applyAlignment="1">
      <alignment horizontal="left" vertical="center" wrapText="1"/>
    </xf>
    <xf numFmtId="0" fontId="5" fillId="0" borderId="5" xfId="0" applyFont="1" applyBorder="1" applyAlignment="1">
      <alignment horizontal="center" vertical="center"/>
    </xf>
    <xf numFmtId="2" fontId="5" fillId="0" borderId="5" xfId="0" applyNumberFormat="1" applyFont="1" applyBorder="1" applyAlignment="1">
      <alignment horizontal="center" vertical="center"/>
    </xf>
    <xf numFmtId="0" fontId="4" fillId="0" borderId="5" xfId="0" applyFont="1" applyBorder="1" applyAlignment="1">
      <alignment horizontal="center" vertical="center"/>
    </xf>
    <xf numFmtId="0" fontId="4" fillId="11" borderId="5" xfId="0" applyFont="1" applyFill="1" applyBorder="1" applyAlignment="1">
      <alignment horizontal="center" vertical="center" wrapText="1"/>
    </xf>
    <xf numFmtId="0" fontId="4" fillId="11" borderId="5" xfId="0" applyFont="1" applyFill="1" applyBorder="1" applyAlignment="1">
      <alignment vertical="center" wrapText="1"/>
    </xf>
    <xf numFmtId="0" fontId="5" fillId="0" borderId="5" xfId="9" applyBorder="1" applyAlignment="1">
      <alignment vertical="center" wrapText="1"/>
    </xf>
    <xf numFmtId="4" fontId="5" fillId="0" borderId="5" xfId="8" applyNumberFormat="1" applyBorder="1" applyAlignment="1">
      <alignment horizontal="center" vertical="center"/>
    </xf>
    <xf numFmtId="0" fontId="5" fillId="0" borderId="5" xfId="9" applyBorder="1" applyAlignment="1">
      <alignment horizontal="justify" vertical="center" wrapText="1"/>
    </xf>
    <xf numFmtId="0" fontId="4" fillId="0" borderId="5" xfId="9" applyFont="1" applyBorder="1" applyAlignment="1">
      <alignment vertical="center" wrapText="1"/>
    </xf>
    <xf numFmtId="0" fontId="4" fillId="12" borderId="5" xfId="0" applyFont="1" applyFill="1" applyBorder="1" applyAlignment="1">
      <alignment vertical="center" wrapText="1"/>
    </xf>
    <xf numFmtId="0" fontId="4" fillId="14" borderId="5" xfId="0" applyFont="1" applyFill="1" applyBorder="1" applyAlignment="1">
      <alignment horizontal="center" vertical="center" wrapText="1"/>
    </xf>
    <xf numFmtId="2" fontId="9" fillId="0" borderId="5" xfId="7" applyNumberFormat="1" applyBorder="1" applyAlignment="1">
      <alignment horizontal="center" vertical="center" wrapText="1"/>
    </xf>
    <xf numFmtId="0" fontId="7" fillId="0" borderId="5" xfId="0" applyFont="1" applyBorder="1" applyAlignment="1">
      <alignment horizontal="center" vertical="center"/>
    </xf>
    <xf numFmtId="0" fontId="4" fillId="0" borderId="5" xfId="0" applyFont="1" applyBorder="1" applyAlignment="1">
      <alignment wrapText="1"/>
    </xf>
    <xf numFmtId="0" fontId="7" fillId="0" borderId="5" xfId="0" applyFont="1" applyBorder="1" applyAlignment="1">
      <alignment horizontal="center" vertical="center" wrapText="1"/>
    </xf>
    <xf numFmtId="2" fontId="5" fillId="0" borderId="5" xfId="0" applyNumberFormat="1" applyFont="1" applyBorder="1" applyAlignment="1">
      <alignment horizontal="left" vertical="center" wrapText="1"/>
    </xf>
    <xf numFmtId="4" fontId="5" fillId="0" borderId="5" xfId="9" applyNumberFormat="1" applyBorder="1" applyAlignment="1">
      <alignment horizontal="center" vertical="center"/>
    </xf>
    <xf numFmtId="0" fontId="5" fillId="0" borderId="5" xfId="6" applyBorder="1" applyAlignment="1">
      <alignment vertical="center" wrapText="1"/>
    </xf>
    <xf numFmtId="2" fontId="5" fillId="0" borderId="5" xfId="9" applyNumberFormat="1" applyBorder="1" applyAlignment="1">
      <alignment horizontal="center" vertical="center"/>
    </xf>
    <xf numFmtId="0" fontId="4" fillId="0" borderId="5" xfId="6" applyFont="1" applyBorder="1" applyAlignment="1">
      <alignment vertical="center" wrapText="1"/>
    </xf>
    <xf numFmtId="2" fontId="5" fillId="0" borderId="5" xfId="6" applyNumberFormat="1" applyBorder="1" applyAlignment="1">
      <alignment horizontal="center" vertical="center"/>
    </xf>
    <xf numFmtId="0" fontId="5" fillId="0" borderId="5" xfId="6" applyBorder="1" applyAlignment="1">
      <alignment horizontal="justify" vertical="center" wrapText="1"/>
    </xf>
    <xf numFmtId="2" fontId="4" fillId="0" borderId="5" xfId="9" applyNumberFormat="1" applyFont="1" applyBorder="1" applyAlignment="1">
      <alignment horizontal="justify" vertical="center" wrapText="1"/>
    </xf>
    <xf numFmtId="0" fontId="8" fillId="8" borderId="5" xfId="0" applyFont="1" applyFill="1" applyBorder="1" applyAlignment="1">
      <alignment horizontal="left" vertical="top" wrapText="1"/>
    </xf>
    <xf numFmtId="0" fontId="5" fillId="0" borderId="5" xfId="0" applyFont="1" applyBorder="1" applyAlignment="1">
      <alignment horizontal="justify" vertical="center"/>
    </xf>
    <xf numFmtId="0" fontId="4" fillId="0" borderId="0" xfId="0" applyFont="1" applyAlignment="1">
      <alignment horizontal="left" vertical="center"/>
    </xf>
    <xf numFmtId="0" fontId="8" fillId="8" borderId="5" xfId="0" applyFont="1" applyFill="1" applyBorder="1" applyAlignment="1">
      <alignment vertical="top" wrapText="1"/>
    </xf>
    <xf numFmtId="43" fontId="4" fillId="8" borderId="5" xfId="0" applyNumberFormat="1" applyFont="1" applyFill="1" applyBorder="1" applyAlignment="1">
      <alignment horizontal="center" vertical="center" wrapText="1"/>
    </xf>
    <xf numFmtId="43" fontId="4" fillId="0" borderId="5" xfId="0" applyNumberFormat="1" applyFont="1" applyBorder="1" applyAlignment="1">
      <alignment horizontal="center" vertical="center"/>
    </xf>
    <xf numFmtId="0" fontId="8" fillId="8" borderId="5" xfId="0" applyFont="1" applyFill="1" applyBorder="1" applyAlignment="1">
      <alignment horizontal="center" vertical="center" wrapText="1"/>
    </xf>
    <xf numFmtId="44" fontId="2" fillId="4" borderId="5" xfId="2" applyFont="1" applyFill="1" applyBorder="1" applyAlignment="1">
      <alignment horizontal="center" vertical="center" wrapText="1"/>
    </xf>
    <xf numFmtId="44" fontId="4" fillId="5" borderId="5" xfId="2" applyFont="1" applyFill="1" applyBorder="1" applyAlignment="1">
      <alignment horizontal="center" vertical="center" wrapText="1"/>
    </xf>
    <xf numFmtId="44" fontId="4" fillId="0" borderId="5" xfId="2" applyFont="1" applyBorder="1" applyAlignment="1">
      <alignment horizontal="center" vertical="center" wrapText="1"/>
    </xf>
    <xf numFmtId="44" fontId="5" fillId="0" borderId="5" xfId="2" applyFont="1" applyFill="1" applyBorder="1" applyAlignment="1">
      <alignment horizontal="center" vertical="center" wrapText="1"/>
    </xf>
    <xf numFmtId="44" fontId="4" fillId="0" borderId="5" xfId="2" applyFont="1" applyFill="1" applyBorder="1" applyAlignment="1">
      <alignment horizontal="center" vertical="center" wrapText="1"/>
    </xf>
    <xf numFmtId="44" fontId="8" fillId="8" borderId="5" xfId="2" applyFont="1" applyFill="1" applyBorder="1" applyAlignment="1">
      <alignment horizontal="center" vertical="center"/>
    </xf>
    <xf numFmtId="44" fontId="7" fillId="0" borderId="5" xfId="2" applyFont="1" applyBorder="1" applyAlignment="1">
      <alignment horizontal="center" vertical="center"/>
    </xf>
    <xf numFmtId="44" fontId="4" fillId="0" borderId="0" xfId="2" applyFont="1" applyAlignment="1">
      <alignment horizontal="center" vertical="center"/>
    </xf>
    <xf numFmtId="44" fontId="5" fillId="0" borderId="5" xfId="2" applyFont="1" applyBorder="1" applyAlignment="1">
      <alignment horizontal="center" vertical="center"/>
    </xf>
    <xf numFmtId="44" fontId="5" fillId="0" borderId="5" xfId="2" applyFont="1" applyBorder="1" applyAlignment="1">
      <alignment horizontal="center" vertical="center" wrapText="1"/>
    </xf>
    <xf numFmtId="44" fontId="4" fillId="8" borderId="5" xfId="2" applyFont="1" applyFill="1" applyBorder="1" applyAlignment="1">
      <alignment horizontal="center" vertical="center" wrapText="1"/>
    </xf>
    <xf numFmtId="44" fontId="4" fillId="0" borderId="5" xfId="2" applyFont="1" applyFill="1" applyBorder="1" applyAlignment="1">
      <alignment horizontal="center" vertical="center"/>
    </xf>
    <xf numFmtId="44" fontId="2" fillId="3" borderId="5" xfId="2" applyFont="1" applyFill="1" applyBorder="1" applyAlignment="1">
      <alignment horizontal="center" vertical="center" wrapText="1"/>
    </xf>
    <xf numFmtId="44" fontId="4" fillId="5" borderId="5" xfId="2" applyFont="1" applyFill="1" applyBorder="1" applyAlignment="1">
      <alignment vertical="center" wrapText="1"/>
    </xf>
    <xf numFmtId="44" fontId="4" fillId="0" borderId="5" xfId="2" applyFont="1" applyFill="1" applyBorder="1" applyAlignment="1">
      <alignment vertical="center"/>
    </xf>
    <xf numFmtId="44" fontId="8" fillId="8" borderId="5" xfId="0" applyNumberFormat="1" applyFont="1" applyFill="1" applyBorder="1" applyAlignment="1">
      <alignment horizontal="left" vertical="top" wrapText="1"/>
    </xf>
    <xf numFmtId="44" fontId="8" fillId="9" borderId="5" xfId="0" applyNumberFormat="1" applyFont="1" applyFill="1" applyBorder="1" applyAlignment="1">
      <alignment vertical="center" wrapText="1"/>
    </xf>
    <xf numFmtId="44" fontId="8" fillId="8" borderId="5" xfId="0" applyNumberFormat="1" applyFont="1" applyFill="1" applyBorder="1"/>
    <xf numFmtId="44" fontId="8" fillId="8" borderId="5" xfId="0" applyNumberFormat="1" applyFont="1" applyFill="1" applyBorder="1" applyAlignment="1">
      <alignment vertical="top" wrapText="1"/>
    </xf>
    <xf numFmtId="44" fontId="3" fillId="2" borderId="5" xfId="2" applyFont="1" applyFill="1" applyBorder="1" applyAlignment="1">
      <alignment horizontal="center" vertical="center" wrapText="1"/>
    </xf>
    <xf numFmtId="44" fontId="4" fillId="6" borderId="5" xfId="2" applyFont="1" applyFill="1" applyBorder="1" applyAlignment="1">
      <alignment horizontal="center" vertical="center" wrapText="1"/>
    </xf>
    <xf numFmtId="44" fontId="4" fillId="11" borderId="5" xfId="2" applyFont="1" applyFill="1" applyBorder="1" applyAlignment="1">
      <alignment horizontal="center" vertical="center" wrapText="1"/>
    </xf>
    <xf numFmtId="44" fontId="5" fillId="0" borderId="5" xfId="8" applyNumberFormat="1" applyBorder="1" applyAlignment="1">
      <alignment vertical="center"/>
    </xf>
    <xf numFmtId="44" fontId="4" fillId="0" borderId="0" xfId="2" applyFont="1" applyAlignment="1">
      <alignment vertical="center"/>
    </xf>
    <xf numFmtId="0" fontId="4" fillId="8" borderId="5" xfId="0" applyFont="1" applyFill="1" applyBorder="1"/>
    <xf numFmtId="2" fontId="4" fillId="8" borderId="5" xfId="0" applyNumberFormat="1" applyFont="1" applyFill="1" applyBorder="1" applyAlignment="1">
      <alignment horizontal="center" vertical="center"/>
    </xf>
    <xf numFmtId="44" fontId="4" fillId="8" borderId="5" xfId="2" applyFont="1" applyFill="1" applyBorder="1" applyAlignment="1">
      <alignment horizontal="center" vertical="center"/>
    </xf>
    <xf numFmtId="44" fontId="4" fillId="8" borderId="5" xfId="2" applyFont="1" applyFill="1" applyBorder="1" applyAlignment="1">
      <alignment vertical="center"/>
    </xf>
    <xf numFmtId="44" fontId="12" fillId="8" borderId="5" xfId="0" applyNumberFormat="1" applyFont="1" applyFill="1" applyBorder="1" applyAlignment="1">
      <alignment horizontal="left" vertical="center" wrapText="1"/>
    </xf>
    <xf numFmtId="44" fontId="5" fillId="8" borderId="5" xfId="2" applyFont="1" applyFill="1" applyBorder="1" applyAlignment="1">
      <alignment horizontal="left" vertical="center" wrapText="1"/>
    </xf>
    <xf numFmtId="0" fontId="8" fillId="8" borderId="5" xfId="0" applyFont="1" applyFill="1" applyBorder="1" applyAlignment="1">
      <alignment horizontal="center" vertical="center"/>
    </xf>
    <xf numFmtId="0" fontId="4" fillId="6" borderId="5" xfId="0" applyFont="1" applyFill="1" applyBorder="1" applyAlignment="1">
      <alignment vertical="center" wrapText="1"/>
    </xf>
    <xf numFmtId="0" fontId="4" fillId="13" borderId="5" xfId="0" applyFont="1" applyFill="1" applyBorder="1" applyAlignment="1">
      <alignment wrapText="1"/>
    </xf>
    <xf numFmtId="0" fontId="2" fillId="6" borderId="5" xfId="0" applyFont="1" applyFill="1" applyBorder="1" applyAlignment="1">
      <alignment vertical="center" wrapText="1"/>
    </xf>
    <xf numFmtId="0" fontId="2" fillId="11" borderId="5" xfId="0" applyFont="1" applyFill="1" applyBorder="1" applyAlignment="1">
      <alignment vertical="center" wrapText="1"/>
    </xf>
    <xf numFmtId="44" fontId="4" fillId="0" borderId="5" xfId="0" applyNumberFormat="1" applyFont="1" applyBorder="1" applyAlignment="1">
      <alignment horizontal="center" vertical="center"/>
    </xf>
    <xf numFmtId="0" fontId="4" fillId="8" borderId="5" xfId="0" applyFont="1" applyFill="1" applyBorder="1" applyAlignment="1">
      <alignment horizontal="center" vertical="center"/>
    </xf>
    <xf numFmtId="44" fontId="4" fillId="8" borderId="5" xfId="0" applyNumberFormat="1" applyFont="1" applyFill="1" applyBorder="1" applyAlignment="1">
      <alignment horizontal="center" vertical="center"/>
    </xf>
    <xf numFmtId="2" fontId="4" fillId="0" borderId="5" xfId="0" applyNumberFormat="1" applyFont="1" applyBorder="1" applyAlignment="1">
      <alignment horizontal="center" vertical="center" wrapText="1"/>
    </xf>
    <xf numFmtId="0" fontId="4" fillId="0" borderId="5" xfId="0" applyFont="1" applyBorder="1" applyAlignment="1">
      <alignment horizontal="left" wrapText="1"/>
    </xf>
    <xf numFmtId="0" fontId="7" fillId="0" borderId="5" xfId="0" applyFont="1" applyBorder="1" applyAlignment="1">
      <alignment wrapText="1"/>
    </xf>
    <xf numFmtId="0" fontId="2" fillId="6" borderId="5" xfId="0" applyFont="1" applyFill="1" applyBorder="1"/>
    <xf numFmtId="0" fontId="2" fillId="8" borderId="5" xfId="0" applyFont="1" applyFill="1" applyBorder="1"/>
    <xf numFmtId="0" fontId="4" fillId="8" borderId="5" xfId="0" applyFont="1" applyFill="1" applyBorder="1" applyAlignment="1">
      <alignment horizontal="center" vertical="center" wrapText="1"/>
    </xf>
    <xf numFmtId="0" fontId="2" fillId="8" borderId="5" xfId="0" applyFont="1" applyFill="1" applyBorder="1" applyAlignment="1">
      <alignment vertical="center" wrapText="1"/>
    </xf>
    <xf numFmtId="0" fontId="2" fillId="5" borderId="5" xfId="0" applyFont="1" applyFill="1" applyBorder="1" applyAlignment="1">
      <alignment vertical="top" wrapText="1"/>
    </xf>
    <xf numFmtId="0" fontId="2" fillId="5" borderId="5" xfId="0" applyFont="1" applyFill="1" applyBorder="1" applyAlignment="1">
      <alignment horizontal="center" vertical="center" wrapText="1"/>
    </xf>
    <xf numFmtId="44" fontId="2" fillId="5" borderId="5" xfId="0" applyNumberFormat="1" applyFont="1" applyFill="1" applyBorder="1" applyAlignment="1">
      <alignment vertical="top" wrapText="1"/>
    </xf>
    <xf numFmtId="0" fontId="2" fillId="8" borderId="5" xfId="0" applyFont="1" applyFill="1" applyBorder="1" applyAlignment="1">
      <alignment vertical="top" wrapText="1"/>
    </xf>
    <xf numFmtId="0" fontId="7" fillId="0" borderId="5" xfId="0" applyFont="1" applyBorder="1" applyAlignment="1">
      <alignment vertical="center" wrapText="1"/>
    </xf>
    <xf numFmtId="0" fontId="10" fillId="5" borderId="5" xfId="0" applyFont="1" applyFill="1" applyBorder="1" applyAlignment="1">
      <alignment vertical="top" wrapText="1"/>
    </xf>
    <xf numFmtId="2" fontId="10" fillId="5" borderId="5" xfId="0" applyNumberFormat="1" applyFont="1" applyFill="1" applyBorder="1" applyAlignment="1">
      <alignment horizontal="center" vertical="center" wrapText="1"/>
    </xf>
    <xf numFmtId="44" fontId="10" fillId="5" borderId="5" xfId="0" applyNumberFormat="1" applyFont="1" applyFill="1" applyBorder="1" applyAlignment="1">
      <alignment vertical="top" wrapText="1"/>
    </xf>
    <xf numFmtId="0" fontId="11" fillId="0" borderId="5" xfId="0" applyFont="1" applyBorder="1" applyAlignment="1">
      <alignment wrapText="1"/>
    </xf>
    <xf numFmtId="0" fontId="2" fillId="8"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2" fillId="6" borderId="5" xfId="0" applyFont="1" applyFill="1" applyBorder="1" applyAlignment="1">
      <alignment horizontal="center" vertical="center"/>
    </xf>
    <xf numFmtId="0" fontId="2" fillId="8" borderId="5" xfId="0" applyFont="1" applyFill="1" applyBorder="1" applyAlignment="1">
      <alignment horizontal="center" vertical="center"/>
    </xf>
    <xf numFmtId="0" fontId="4" fillId="13" borderId="5" xfId="0" applyFont="1" applyFill="1" applyBorder="1" applyAlignment="1">
      <alignment horizontal="center" vertical="center" wrapText="1"/>
    </xf>
    <xf numFmtId="44" fontId="8" fillId="9" borderId="5" xfId="2" applyFont="1" applyFill="1" applyBorder="1" applyAlignment="1">
      <alignment horizontal="center" vertical="center" wrapText="1"/>
    </xf>
    <xf numFmtId="44" fontId="4" fillId="10" borderId="5" xfId="2" applyFont="1" applyFill="1" applyBorder="1" applyAlignment="1">
      <alignment horizontal="center" vertical="center"/>
    </xf>
    <xf numFmtId="44" fontId="5" fillId="0" borderId="5" xfId="2" applyFont="1" applyFill="1" applyBorder="1" applyAlignment="1">
      <alignment horizontal="center" vertical="center"/>
    </xf>
    <xf numFmtId="164" fontId="5" fillId="0" borderId="5" xfId="0" applyNumberFormat="1" applyFont="1" applyBorder="1" applyAlignment="1">
      <alignment horizontal="center" vertical="center"/>
    </xf>
    <xf numFmtId="44" fontId="8" fillId="8" borderId="5" xfId="2" applyFont="1" applyFill="1" applyBorder="1" applyAlignment="1">
      <alignment horizontal="center" vertical="center" wrapText="1"/>
    </xf>
    <xf numFmtId="44" fontId="2" fillId="5" borderId="5" xfId="2" applyFont="1" applyFill="1" applyBorder="1" applyAlignment="1">
      <alignment horizontal="center" vertical="center" wrapText="1"/>
    </xf>
    <xf numFmtId="44" fontId="10" fillId="5" borderId="5" xfId="2" applyFont="1" applyFill="1" applyBorder="1" applyAlignment="1">
      <alignment horizontal="center" vertical="center" wrapText="1"/>
    </xf>
    <xf numFmtId="0" fontId="7" fillId="0" borderId="5" xfId="0" applyFont="1" applyBorder="1" applyAlignment="1">
      <alignment horizontal="left" vertical="center" wrapText="1"/>
    </xf>
    <xf numFmtId="0" fontId="4" fillId="0" borderId="5" xfId="0" applyFont="1" applyBorder="1" applyAlignment="1">
      <alignment horizontal="left" vertical="center" wrapText="1"/>
    </xf>
    <xf numFmtId="0" fontId="2" fillId="0" borderId="5" xfId="0" applyFont="1" applyBorder="1" applyAlignment="1">
      <alignment wrapText="1"/>
    </xf>
    <xf numFmtId="44" fontId="4" fillId="0" borderId="5" xfId="2" applyFont="1" applyFill="1" applyBorder="1" applyAlignment="1">
      <alignment vertical="center" wrapText="1"/>
    </xf>
    <xf numFmtId="0" fontId="2" fillId="3" borderId="4" xfId="0" applyFont="1" applyFill="1" applyBorder="1" applyAlignment="1">
      <alignment horizontal="left" vertical="center" wrapText="1"/>
    </xf>
    <xf numFmtId="44" fontId="2" fillId="3" borderId="6" xfId="2" applyFont="1" applyFill="1" applyBorder="1" applyAlignment="1">
      <alignment horizontal="center" vertical="center" wrapText="1"/>
    </xf>
    <xf numFmtId="0" fontId="3" fillId="2" borderId="4" xfId="0" applyFont="1" applyFill="1" applyBorder="1" applyAlignment="1">
      <alignment horizontal="left" vertical="center" wrapText="1"/>
    </xf>
    <xf numFmtId="44" fontId="3" fillId="2" borderId="6" xfId="2" applyFont="1" applyFill="1" applyBorder="1" applyAlignment="1">
      <alignment vertical="center" wrapText="1"/>
    </xf>
    <xf numFmtId="0" fontId="4" fillId="5" borderId="4" xfId="0" applyFont="1" applyFill="1" applyBorder="1" applyAlignment="1">
      <alignment horizontal="left" vertical="center" wrapText="1"/>
    </xf>
    <xf numFmtId="0" fontId="4" fillId="0" borderId="6" xfId="0" applyFont="1" applyBorder="1" applyAlignment="1">
      <alignment horizontal="center"/>
    </xf>
    <xf numFmtId="0" fontId="4" fillId="0" borderId="4" xfId="0" applyFont="1" applyBorder="1" applyAlignment="1">
      <alignment horizontal="left" vertical="center"/>
    </xf>
    <xf numFmtId="0" fontId="4" fillId="0" borderId="4" xfId="0" applyFont="1" applyBorder="1" applyAlignment="1">
      <alignment horizontal="left" vertical="center" wrapText="1"/>
    </xf>
    <xf numFmtId="0" fontId="4" fillId="8" borderId="4" xfId="0" applyFont="1" applyFill="1" applyBorder="1" applyAlignment="1">
      <alignment horizontal="left" vertical="center" wrapText="1"/>
    </xf>
    <xf numFmtId="0" fontId="4" fillId="8" borderId="4" xfId="0" applyFont="1" applyFill="1" applyBorder="1" applyAlignment="1">
      <alignment horizontal="left" vertical="center"/>
    </xf>
    <xf numFmtId="2" fontId="4" fillId="5" borderId="4" xfId="0" applyNumberFormat="1" applyFont="1" applyFill="1" applyBorder="1" applyAlignment="1">
      <alignment horizontal="left" vertical="center" wrapText="1"/>
    </xf>
    <xf numFmtId="0" fontId="8" fillId="8" borderId="4" xfId="0" applyFont="1" applyFill="1" applyBorder="1" applyAlignment="1">
      <alignment horizontal="left" vertical="center" wrapText="1"/>
    </xf>
    <xf numFmtId="2" fontId="4" fillId="8" borderId="4" xfId="0" applyNumberFormat="1" applyFont="1" applyFill="1" applyBorder="1" applyAlignment="1">
      <alignment horizontal="left" vertical="center"/>
    </xf>
    <xf numFmtId="0" fontId="4" fillId="6" borderId="4" xfId="0" applyFont="1" applyFill="1" applyBorder="1" applyAlignment="1">
      <alignment horizontal="left" vertical="center" wrapText="1"/>
    </xf>
    <xf numFmtId="165" fontId="5" fillId="0" borderId="4" xfId="8" applyNumberFormat="1" applyBorder="1" applyAlignment="1">
      <alignment horizontal="left" vertical="center" wrapText="1"/>
    </xf>
    <xf numFmtId="0" fontId="6" fillId="2" borderId="4" xfId="0" applyFont="1" applyFill="1" applyBorder="1" applyAlignment="1">
      <alignment horizontal="left" vertical="center" wrapText="1"/>
    </xf>
    <xf numFmtId="0" fontId="7" fillId="0" borderId="4" xfId="0" applyFont="1" applyBorder="1" applyAlignment="1">
      <alignment horizontal="left" vertical="center" wrapText="1"/>
    </xf>
    <xf numFmtId="44" fontId="6" fillId="0" borderId="6" xfId="2" applyFont="1" applyBorder="1" applyAlignment="1">
      <alignment horizontal="center" vertical="center" wrapText="1"/>
    </xf>
    <xf numFmtId="44" fontId="4" fillId="0" borderId="6" xfId="2" applyFont="1" applyBorder="1"/>
    <xf numFmtId="44" fontId="4" fillId="0" borderId="6" xfId="2" applyFont="1" applyBorder="1" applyAlignment="1">
      <alignment vertical="center"/>
    </xf>
    <xf numFmtId="44" fontId="2" fillId="15" borderId="9" xfId="2" applyFont="1" applyFill="1" applyBorder="1"/>
    <xf numFmtId="0" fontId="4" fillId="0" borderId="0" xfId="0" applyFont="1" applyAlignment="1">
      <alignment vertical="top" wrapText="1"/>
    </xf>
    <xf numFmtId="44" fontId="4" fillId="0" borderId="0" xfId="2" applyFont="1" applyBorder="1"/>
    <xf numFmtId="44" fontId="4" fillId="0" borderId="0" xfId="2" applyFont="1" applyBorder="1" applyAlignment="1">
      <alignment vertical="center"/>
    </xf>
    <xf numFmtId="44" fontId="2" fillId="15" borderId="0" xfId="2" applyFont="1" applyFill="1" applyBorder="1"/>
    <xf numFmtId="165" fontId="4" fillId="5" borderId="4" xfId="0" applyNumberFormat="1" applyFont="1" applyFill="1" applyBorder="1" applyAlignment="1">
      <alignment horizontal="left" vertical="center" wrapText="1"/>
    </xf>
    <xf numFmtId="0" fontId="2" fillId="8" borderId="5" xfId="0" applyFont="1" applyFill="1" applyBorder="1" applyAlignment="1">
      <alignment horizontal="left" vertical="center" wrapText="1"/>
    </xf>
    <xf numFmtId="0" fontId="6" fillId="2" borderId="1" xfId="0" applyFont="1" applyFill="1" applyBorder="1" applyAlignment="1">
      <alignment horizontal="center" vertical="center"/>
    </xf>
    <xf numFmtId="0" fontId="5" fillId="0" borderId="2" xfId="0" applyFont="1" applyBorder="1"/>
    <xf numFmtId="0" fontId="5" fillId="0" borderId="3" xfId="0" applyFont="1" applyBorder="1"/>
    <xf numFmtId="0" fontId="6" fillId="2" borderId="4" xfId="0" applyFont="1" applyFill="1" applyBorder="1" applyAlignment="1">
      <alignment horizontal="center" vertical="center"/>
    </xf>
    <xf numFmtId="0" fontId="5" fillId="0" borderId="5" xfId="0" applyFont="1" applyBorder="1"/>
    <xf numFmtId="0" fontId="5" fillId="0" borderId="6" xfId="0" applyFont="1" applyBorder="1"/>
    <xf numFmtId="0" fontId="6" fillId="2" borderId="4" xfId="0" applyFont="1" applyFill="1" applyBorder="1" applyAlignment="1">
      <alignment horizontal="center" vertical="center" wrapText="1"/>
    </xf>
    <xf numFmtId="0" fontId="5" fillId="0" borderId="4" xfId="0" applyFont="1" applyBorder="1"/>
    <xf numFmtId="0" fontId="3" fillId="2" borderId="4"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4" fillId="0" borderId="5" xfId="0" applyFont="1" applyBorder="1" applyAlignment="1">
      <alignment horizontal="left" vertical="center" wrapText="1"/>
    </xf>
    <xf numFmtId="0" fontId="5" fillId="0" borderId="5" xfId="0" applyFont="1" applyBorder="1" applyAlignment="1">
      <alignment wrapText="1"/>
    </xf>
    <xf numFmtId="0" fontId="2" fillId="6" borderId="5" xfId="0" applyFont="1" applyFill="1" applyBorder="1" applyAlignment="1">
      <alignment horizontal="left"/>
    </xf>
    <xf numFmtId="0" fontId="4" fillId="6" borderId="5" xfId="0" applyFont="1" applyFill="1" applyBorder="1" applyAlignment="1">
      <alignment horizontal="left" vertical="center" wrapText="1"/>
    </xf>
    <xf numFmtId="0" fontId="4" fillId="0" borderId="6" xfId="0" applyFont="1" applyBorder="1" applyAlignment="1">
      <alignment horizontal="center"/>
    </xf>
    <xf numFmtId="44" fontId="4" fillId="0" borderId="6" xfId="2" applyFont="1" applyBorder="1" applyAlignment="1">
      <alignment horizontal="center"/>
    </xf>
    <xf numFmtId="0" fontId="4" fillId="6" borderId="5" xfId="0" applyFont="1" applyFill="1" applyBorder="1" applyAlignment="1">
      <alignment horizontal="left" wrapText="1"/>
    </xf>
    <xf numFmtId="44" fontId="2" fillId="0" borderId="6" xfId="2" applyFont="1" applyBorder="1" applyAlignment="1">
      <alignment horizontal="center" vertical="center" wrapText="1"/>
    </xf>
    <xf numFmtId="44" fontId="5" fillId="0" borderId="6" xfId="2" applyFont="1" applyBorder="1"/>
    <xf numFmtId="0" fontId="7" fillId="0" borderId="5" xfId="0" applyFont="1" applyBorder="1" applyAlignment="1">
      <alignment horizontal="left" vertical="center" wrapText="1"/>
    </xf>
    <xf numFmtId="0" fontId="2" fillId="0" borderId="4" xfId="0" applyFont="1" applyBorder="1" applyAlignment="1">
      <alignment horizontal="right" vertical="center" wrapText="1"/>
    </xf>
    <xf numFmtId="0" fontId="2" fillId="15" borderId="7" xfId="0" applyFont="1" applyFill="1" applyBorder="1" applyAlignment="1">
      <alignment horizontal="right" vertical="center" wrapText="1"/>
    </xf>
    <xf numFmtId="0" fontId="5" fillId="0" borderId="8" xfId="0" applyFont="1" applyBorder="1"/>
  </cellXfs>
  <cellStyles count="11">
    <cellStyle name="Millares" xfId="1" builtinId="3"/>
    <cellStyle name="Millares 44" xfId="4" xr:uid="{00000000-0005-0000-0000-000001000000}"/>
    <cellStyle name="Moneda" xfId="2" builtinId="4"/>
    <cellStyle name="Moneda 2 2" xfId="10" xr:uid="{00000000-0005-0000-0000-000003000000}"/>
    <cellStyle name="Moneda 42" xfId="5" xr:uid="{00000000-0005-0000-0000-000004000000}"/>
    <cellStyle name="Normal" xfId="0" builtinId="0"/>
    <cellStyle name="Normal 2" xfId="6" xr:uid="{00000000-0005-0000-0000-000006000000}"/>
    <cellStyle name="Normal 2 2" xfId="9" xr:uid="{00000000-0005-0000-0000-000007000000}"/>
    <cellStyle name="Normal 3_Presupuesto Diego Holguin V20" xfId="8" xr:uid="{00000000-0005-0000-0000-000008000000}"/>
    <cellStyle name="Normal 57" xfId="3" xr:uid="{00000000-0005-0000-0000-000009000000}"/>
    <cellStyle name="Normal 6" xfId="7"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708"/>
  <sheetViews>
    <sheetView tabSelected="1" view="pageBreakPreview" zoomScaleNormal="86" zoomScaleSheetLayoutView="100" workbookViewId="0">
      <selection activeCell="I5" sqref="I5"/>
    </sheetView>
  </sheetViews>
  <sheetFormatPr baseColWidth="10" defaultColWidth="11" defaultRowHeight="13.2"/>
  <cols>
    <col min="1" max="1" width="10.21875" style="64" bestFit="1" customWidth="1"/>
    <col min="2" max="2" width="65.5546875" style="12" customWidth="1"/>
    <col min="3" max="3" width="7.5546875" style="12" customWidth="1"/>
    <col min="4" max="4" width="10.109375" style="19" customWidth="1"/>
    <col min="5" max="5" width="11.109375" style="76" customWidth="1"/>
    <col min="6" max="6" width="13.33203125" style="92" bestFit="1" customWidth="1"/>
    <col min="7" max="7" width="14.5546875" style="12" bestFit="1" customWidth="1"/>
    <col min="8" max="8" width="11" style="12"/>
    <col min="9" max="9" width="14" style="12" bestFit="1" customWidth="1"/>
    <col min="10" max="10" width="11" style="12"/>
    <col min="11" max="11" width="17.6640625" style="12" bestFit="1" customWidth="1"/>
    <col min="12" max="12" width="11.44140625" style="12" bestFit="1" customWidth="1"/>
    <col min="13" max="16384" width="11" style="12"/>
  </cols>
  <sheetData>
    <row r="1" spans="1:12">
      <c r="A1" s="166" t="s">
        <v>1028</v>
      </c>
      <c r="B1" s="167"/>
      <c r="C1" s="167"/>
      <c r="D1" s="167"/>
      <c r="E1" s="167"/>
      <c r="F1" s="167"/>
      <c r="G1" s="168"/>
    </row>
    <row r="2" spans="1:12">
      <c r="A2" s="169" t="s">
        <v>0</v>
      </c>
      <c r="B2" s="170"/>
      <c r="C2" s="170"/>
      <c r="D2" s="170"/>
      <c r="E2" s="170"/>
      <c r="F2" s="170"/>
      <c r="G2" s="171"/>
    </row>
    <row r="3" spans="1:12">
      <c r="A3" s="172" t="s">
        <v>9</v>
      </c>
      <c r="B3" s="170"/>
      <c r="C3" s="170"/>
      <c r="D3" s="170"/>
      <c r="E3" s="170"/>
      <c r="F3" s="170"/>
      <c r="G3" s="171"/>
    </row>
    <row r="4" spans="1:12">
      <c r="A4" s="173"/>
      <c r="B4" s="170"/>
      <c r="C4" s="170"/>
      <c r="D4" s="170"/>
      <c r="E4" s="170"/>
      <c r="F4" s="170"/>
      <c r="G4" s="171"/>
    </row>
    <row r="5" spans="1:12">
      <c r="A5" s="174" t="s">
        <v>11</v>
      </c>
      <c r="B5" s="170"/>
      <c r="C5" s="170"/>
      <c r="D5" s="170"/>
      <c r="E5" s="170"/>
      <c r="F5" s="170"/>
      <c r="G5" s="171"/>
    </row>
    <row r="6" spans="1:12">
      <c r="A6" s="174" t="s">
        <v>10</v>
      </c>
      <c r="B6" s="170"/>
      <c r="C6" s="170"/>
      <c r="D6" s="170"/>
      <c r="E6" s="170"/>
      <c r="F6" s="170"/>
      <c r="G6" s="171"/>
    </row>
    <row r="7" spans="1:12" ht="26.4">
      <c r="A7" s="139" t="s">
        <v>1</v>
      </c>
      <c r="B7" s="1" t="s">
        <v>2</v>
      </c>
      <c r="C7" s="2" t="s">
        <v>3</v>
      </c>
      <c r="D7" s="16" t="s">
        <v>4</v>
      </c>
      <c r="E7" s="69" t="s">
        <v>5</v>
      </c>
      <c r="F7" s="81" t="s">
        <v>6</v>
      </c>
      <c r="G7" s="140" t="s">
        <v>7</v>
      </c>
    </row>
    <row r="8" spans="1:12">
      <c r="A8" s="141">
        <v>1</v>
      </c>
      <c r="B8" s="175" t="s">
        <v>8</v>
      </c>
      <c r="C8" s="175"/>
      <c r="D8" s="175"/>
      <c r="E8" s="175"/>
      <c r="F8" s="175"/>
      <c r="G8" s="142"/>
    </row>
    <row r="9" spans="1:12">
      <c r="A9" s="143">
        <v>1.1000000000000001</v>
      </c>
      <c r="B9" s="8" t="s">
        <v>15</v>
      </c>
      <c r="C9" s="13"/>
      <c r="D9" s="17"/>
      <c r="E9" s="70"/>
      <c r="F9" s="82"/>
      <c r="G9" s="180"/>
    </row>
    <row r="10" spans="1:12" ht="39.6">
      <c r="A10" s="145" t="s">
        <v>999</v>
      </c>
      <c r="B10" s="9" t="s">
        <v>993</v>
      </c>
      <c r="C10" s="10" t="s">
        <v>12</v>
      </c>
      <c r="D10" s="18">
        <v>1714.65</v>
      </c>
      <c r="E10" s="71"/>
      <c r="F10" s="21"/>
      <c r="G10" s="180"/>
      <c r="L10" s="22"/>
    </row>
    <row r="11" spans="1:12" ht="26.4">
      <c r="A11" s="145" t="s">
        <v>348</v>
      </c>
      <c r="B11" s="9" t="s">
        <v>303</v>
      </c>
      <c r="C11" s="10" t="s">
        <v>12</v>
      </c>
      <c r="D11" s="18">
        <v>965.55</v>
      </c>
      <c r="E11" s="71"/>
      <c r="F11" s="21"/>
      <c r="G11" s="180"/>
      <c r="L11" s="22"/>
    </row>
    <row r="12" spans="1:12">
      <c r="A12" s="143">
        <v>1.2</v>
      </c>
      <c r="B12" s="8" t="s">
        <v>13</v>
      </c>
      <c r="C12" s="13"/>
      <c r="D12" s="17"/>
      <c r="E12" s="70"/>
      <c r="F12" s="70"/>
      <c r="G12" s="180"/>
    </row>
    <row r="13" spans="1:12" ht="26.4">
      <c r="A13" s="146" t="s">
        <v>349</v>
      </c>
      <c r="B13" s="9" t="s">
        <v>304</v>
      </c>
      <c r="C13" s="10" t="s">
        <v>14</v>
      </c>
      <c r="D13" s="18">
        <v>9</v>
      </c>
      <c r="E13" s="71"/>
      <c r="F13" s="21"/>
      <c r="G13" s="180"/>
    </row>
    <row r="14" spans="1:12">
      <c r="A14" s="147">
        <v>1.3</v>
      </c>
      <c r="B14" s="8" t="s">
        <v>89</v>
      </c>
      <c r="C14" s="13"/>
      <c r="D14" s="17"/>
      <c r="E14" s="70"/>
      <c r="F14" s="82"/>
      <c r="G14" s="180"/>
    </row>
    <row r="15" spans="1:12">
      <c r="A15" s="146" t="s">
        <v>350</v>
      </c>
      <c r="B15" s="9" t="s">
        <v>305</v>
      </c>
      <c r="C15" s="10" t="s">
        <v>18</v>
      </c>
      <c r="D15" s="41">
        <v>750</v>
      </c>
      <c r="E15" s="71"/>
      <c r="F15" s="21"/>
      <c r="G15" s="180"/>
    </row>
    <row r="16" spans="1:12" ht="26.4">
      <c r="A16" s="146" t="s">
        <v>351</v>
      </c>
      <c r="B16" s="9" t="s">
        <v>306</v>
      </c>
      <c r="C16" s="10" t="s">
        <v>18</v>
      </c>
      <c r="D16" s="41">
        <v>900</v>
      </c>
      <c r="E16" s="71"/>
      <c r="F16" s="21"/>
      <c r="G16" s="180"/>
    </row>
    <row r="17" spans="1:9" ht="151.19999999999999" customHeight="1">
      <c r="A17" s="145"/>
      <c r="B17" s="176" t="s">
        <v>962</v>
      </c>
      <c r="C17" s="176"/>
      <c r="D17" s="177"/>
      <c r="E17" s="177"/>
      <c r="F17" s="177"/>
      <c r="G17" s="180"/>
    </row>
    <row r="18" spans="1:9">
      <c r="A18" s="141">
        <v>2</v>
      </c>
      <c r="B18" s="175" t="s">
        <v>16</v>
      </c>
      <c r="C18" s="175"/>
      <c r="D18" s="175"/>
      <c r="E18" s="175"/>
      <c r="F18" s="175"/>
      <c r="G18" s="142"/>
    </row>
    <row r="19" spans="1:9" ht="41.1" customHeight="1">
      <c r="A19" s="148"/>
      <c r="B19" s="182" t="s">
        <v>342</v>
      </c>
      <c r="C19" s="182"/>
      <c r="D19" s="182"/>
      <c r="E19" s="182"/>
      <c r="F19" s="182"/>
      <c r="G19" s="180" t="s">
        <v>86</v>
      </c>
    </row>
    <row r="20" spans="1:9" ht="41.1" customHeight="1">
      <c r="A20" s="148">
        <v>2.1</v>
      </c>
      <c r="B20" s="182" t="s">
        <v>344</v>
      </c>
      <c r="C20" s="182"/>
      <c r="D20" s="182"/>
      <c r="E20" s="182"/>
      <c r="F20" s="182"/>
      <c r="G20" s="180"/>
    </row>
    <row r="21" spans="1:9">
      <c r="A21" s="143" t="s">
        <v>352</v>
      </c>
      <c r="B21" s="8" t="s">
        <v>8</v>
      </c>
      <c r="C21" s="13"/>
      <c r="D21" s="17"/>
      <c r="E21" s="70"/>
      <c r="F21" s="82"/>
      <c r="G21" s="180"/>
    </row>
    <row r="22" spans="1:9">
      <c r="A22" s="145" t="s">
        <v>353</v>
      </c>
      <c r="B22" s="9" t="s">
        <v>246</v>
      </c>
      <c r="C22" s="10" t="s">
        <v>12</v>
      </c>
      <c r="D22" s="18">
        <v>223.4</v>
      </c>
      <c r="E22" s="71"/>
      <c r="F22" s="21"/>
      <c r="G22" s="180"/>
    </row>
    <row r="23" spans="1:9">
      <c r="A23" s="148" t="s">
        <v>354</v>
      </c>
      <c r="B23" s="8" t="s">
        <v>34</v>
      </c>
      <c r="C23" s="13"/>
      <c r="D23" s="17"/>
      <c r="E23" s="70"/>
      <c r="F23" s="82"/>
      <c r="G23" s="180"/>
    </row>
    <row r="24" spans="1:9" ht="26.4">
      <c r="A24" s="145" t="s">
        <v>355</v>
      </c>
      <c r="B24" s="9" t="s">
        <v>307</v>
      </c>
      <c r="C24" s="10" t="s">
        <v>18</v>
      </c>
      <c r="D24" s="18">
        <v>243.63849999999999</v>
      </c>
      <c r="E24" s="71"/>
      <c r="F24" s="21"/>
      <c r="G24" s="180"/>
    </row>
    <row r="25" spans="1:9" ht="26.4">
      <c r="A25" s="145" t="s">
        <v>356</v>
      </c>
      <c r="B25" s="9" t="s">
        <v>312</v>
      </c>
      <c r="C25" s="10" t="s">
        <v>18</v>
      </c>
      <c r="D25" s="18">
        <v>40.761000000000003</v>
      </c>
      <c r="E25" s="71"/>
      <c r="F25" s="21"/>
      <c r="G25" s="180"/>
    </row>
    <row r="26" spans="1:9">
      <c r="A26" s="148" t="s">
        <v>357</v>
      </c>
      <c r="B26" s="8" t="s">
        <v>48</v>
      </c>
      <c r="C26" s="13"/>
      <c r="D26" s="17"/>
      <c r="E26" s="70"/>
      <c r="F26" s="82"/>
      <c r="G26" s="180"/>
    </row>
    <row r="27" spans="1:9">
      <c r="A27" s="148" t="s">
        <v>358</v>
      </c>
      <c r="B27" s="8" t="s">
        <v>90</v>
      </c>
      <c r="C27" s="13"/>
      <c r="D27" s="17"/>
      <c r="E27" s="70"/>
      <c r="F27" s="82"/>
      <c r="G27" s="180"/>
    </row>
    <row r="28" spans="1:9" ht="26.4">
      <c r="A28" s="145" t="s">
        <v>359</v>
      </c>
      <c r="B28" s="3" t="s">
        <v>17</v>
      </c>
      <c r="C28" s="4" t="s">
        <v>18</v>
      </c>
      <c r="D28" s="5">
        <f>(2.2*7)</f>
        <v>15.400000000000002</v>
      </c>
      <c r="E28" s="27"/>
      <c r="F28" s="21"/>
      <c r="G28" s="180"/>
    </row>
    <row r="29" spans="1:9" ht="26.4">
      <c r="A29" s="145" t="s">
        <v>360</v>
      </c>
      <c r="B29" s="3" t="s">
        <v>19</v>
      </c>
      <c r="C29" s="4" t="s">
        <v>18</v>
      </c>
      <c r="D29" s="5">
        <f>(1.782*7)</f>
        <v>12.474</v>
      </c>
      <c r="E29" s="27"/>
      <c r="F29" s="21"/>
      <c r="G29" s="180"/>
    </row>
    <row r="30" spans="1:9">
      <c r="A30" s="145" t="s">
        <v>361</v>
      </c>
      <c r="B30" s="3" t="s">
        <v>20</v>
      </c>
      <c r="C30" s="4" t="s">
        <v>18</v>
      </c>
      <c r="D30" s="5">
        <v>13.225</v>
      </c>
      <c r="E30" s="72"/>
      <c r="F30" s="21"/>
      <c r="G30" s="180"/>
    </row>
    <row r="31" spans="1:9" ht="52.8">
      <c r="A31" s="145" t="s">
        <v>362</v>
      </c>
      <c r="B31" s="6" t="s">
        <v>94</v>
      </c>
      <c r="C31" s="10" t="s">
        <v>12</v>
      </c>
      <c r="D31" s="18">
        <v>174.7</v>
      </c>
      <c r="E31" s="72"/>
      <c r="F31" s="21"/>
      <c r="G31" s="180"/>
      <c r="I31" s="22"/>
    </row>
    <row r="32" spans="1:9">
      <c r="A32" s="148" t="s">
        <v>363</v>
      </c>
      <c r="B32" s="8" t="s">
        <v>97</v>
      </c>
      <c r="C32" s="13"/>
      <c r="D32" s="17"/>
      <c r="E32" s="70"/>
      <c r="F32" s="82"/>
      <c r="G32" s="180"/>
      <c r="I32" s="22"/>
    </row>
    <row r="33" spans="1:9" ht="26.4">
      <c r="A33" s="145" t="s">
        <v>364</v>
      </c>
      <c r="B33" s="6" t="s">
        <v>23</v>
      </c>
      <c r="C33" s="4" t="s">
        <v>18</v>
      </c>
      <c r="D33" s="5">
        <v>15.624000000000001</v>
      </c>
      <c r="E33" s="27"/>
      <c r="F33" s="21"/>
      <c r="G33" s="180"/>
    </row>
    <row r="34" spans="1:9">
      <c r="A34" s="145" t="s">
        <v>365</v>
      </c>
      <c r="B34" s="6" t="s">
        <v>21</v>
      </c>
      <c r="C34" s="4" t="s">
        <v>18</v>
      </c>
      <c r="D34" s="5">
        <v>0.31950000000000001</v>
      </c>
      <c r="E34" s="72"/>
      <c r="F34" s="21"/>
      <c r="G34" s="180"/>
    </row>
    <row r="35" spans="1:9" ht="26.4">
      <c r="A35" s="145" t="s">
        <v>366</v>
      </c>
      <c r="B35" s="6" t="s">
        <v>22</v>
      </c>
      <c r="C35" s="4" t="s">
        <v>18</v>
      </c>
      <c r="D35" s="5">
        <v>0.90500000000000003</v>
      </c>
      <c r="E35" s="72"/>
      <c r="F35" s="21"/>
      <c r="G35" s="180"/>
    </row>
    <row r="36" spans="1:9">
      <c r="A36" s="145" t="s">
        <v>367</v>
      </c>
      <c r="B36" s="6" t="s">
        <v>24</v>
      </c>
      <c r="C36" s="4" t="s">
        <v>18</v>
      </c>
      <c r="D36" s="5">
        <v>1.92</v>
      </c>
      <c r="E36" s="72"/>
      <c r="F36" s="21"/>
      <c r="G36" s="180"/>
    </row>
    <row r="37" spans="1:9">
      <c r="A37" s="145" t="s">
        <v>368</v>
      </c>
      <c r="B37" s="6" t="s">
        <v>25</v>
      </c>
      <c r="C37" s="4" t="s">
        <v>18</v>
      </c>
      <c r="D37" s="5">
        <v>2.3039999999999998</v>
      </c>
      <c r="E37" s="72"/>
      <c r="F37" s="21"/>
      <c r="G37" s="180"/>
    </row>
    <row r="38" spans="1:9">
      <c r="A38" s="145" t="s">
        <v>369</v>
      </c>
      <c r="B38" s="6" t="s">
        <v>26</v>
      </c>
      <c r="C38" s="4" t="s">
        <v>18</v>
      </c>
      <c r="D38" s="5">
        <v>3.0960000000000001</v>
      </c>
      <c r="E38" s="72"/>
      <c r="F38" s="21"/>
      <c r="G38" s="180"/>
    </row>
    <row r="39" spans="1:9">
      <c r="A39" s="145" t="s">
        <v>370</v>
      </c>
      <c r="B39" s="6" t="s">
        <v>27</v>
      </c>
      <c r="C39" s="4" t="s">
        <v>18</v>
      </c>
      <c r="D39" s="5">
        <v>7.74</v>
      </c>
      <c r="E39" s="72"/>
      <c r="F39" s="21"/>
      <c r="G39" s="180"/>
    </row>
    <row r="40" spans="1:9">
      <c r="A40" s="145" t="s">
        <v>371</v>
      </c>
      <c r="B40" s="6" t="s">
        <v>28</v>
      </c>
      <c r="C40" s="4" t="s">
        <v>18</v>
      </c>
      <c r="D40" s="5">
        <v>1.98</v>
      </c>
      <c r="E40" s="72"/>
      <c r="F40" s="21"/>
      <c r="G40" s="180"/>
    </row>
    <row r="41" spans="1:9">
      <c r="A41" s="145" t="s">
        <v>372</v>
      </c>
      <c r="B41" s="6" t="s">
        <v>30</v>
      </c>
      <c r="C41" s="7" t="s">
        <v>31</v>
      </c>
      <c r="D41" s="5">
        <f>101.65+85.2</f>
        <v>186.85000000000002</v>
      </c>
      <c r="E41" s="72"/>
      <c r="F41" s="21"/>
      <c r="G41" s="180"/>
    </row>
    <row r="42" spans="1:9">
      <c r="A42" s="145" t="s">
        <v>373</v>
      </c>
      <c r="B42" s="6" t="s">
        <v>32</v>
      </c>
      <c r="C42" s="7" t="s">
        <v>12</v>
      </c>
      <c r="D42" s="5">
        <v>185.73</v>
      </c>
      <c r="E42" s="72"/>
      <c r="F42" s="21"/>
      <c r="G42" s="180"/>
    </row>
    <row r="43" spans="1:9">
      <c r="A43" s="148" t="s">
        <v>374</v>
      </c>
      <c r="B43" s="8" t="s">
        <v>98</v>
      </c>
      <c r="C43" s="13"/>
      <c r="D43" s="17"/>
      <c r="E43" s="70"/>
      <c r="F43" s="82"/>
      <c r="G43" s="180"/>
      <c r="I43" s="22"/>
    </row>
    <row r="44" spans="1:9" ht="26.4">
      <c r="A44" s="145" t="s">
        <v>375</v>
      </c>
      <c r="B44" s="6" t="s">
        <v>23</v>
      </c>
      <c r="C44" s="4" t="s">
        <v>18</v>
      </c>
      <c r="D44" s="5">
        <v>11.592000000000001</v>
      </c>
      <c r="E44" s="27"/>
      <c r="F44" s="21"/>
      <c r="G44" s="180"/>
    </row>
    <row r="45" spans="1:9" ht="26.4">
      <c r="A45" s="145" t="s">
        <v>376</v>
      </c>
      <c r="B45" s="6" t="s">
        <v>99</v>
      </c>
      <c r="C45" s="4" t="s">
        <v>18</v>
      </c>
      <c r="D45" s="5">
        <v>1.8620000000000001</v>
      </c>
      <c r="E45" s="72"/>
      <c r="F45" s="21"/>
      <c r="G45" s="180"/>
    </row>
    <row r="46" spans="1:9">
      <c r="A46" s="145" t="s">
        <v>377</v>
      </c>
      <c r="B46" s="6" t="s">
        <v>29</v>
      </c>
      <c r="C46" s="4" t="s">
        <v>18</v>
      </c>
      <c r="D46" s="5">
        <v>8.9760000000000009</v>
      </c>
      <c r="E46" s="72"/>
      <c r="F46" s="21"/>
      <c r="G46" s="180"/>
    </row>
    <row r="47" spans="1:9">
      <c r="A47" s="145" t="s">
        <v>378</v>
      </c>
      <c r="B47" s="6" t="s">
        <v>30</v>
      </c>
      <c r="C47" s="7" t="s">
        <v>31</v>
      </c>
      <c r="D47" s="5">
        <v>80.64</v>
      </c>
      <c r="E47" s="72"/>
      <c r="F47" s="21"/>
      <c r="G47" s="180"/>
    </row>
    <row r="48" spans="1:9">
      <c r="A48" s="148" t="s">
        <v>379</v>
      </c>
      <c r="B48" s="8" t="s">
        <v>96</v>
      </c>
      <c r="C48" s="13"/>
      <c r="D48" s="17"/>
      <c r="E48" s="70"/>
      <c r="F48" s="82"/>
      <c r="G48" s="180"/>
    </row>
    <row r="49" spans="1:7">
      <c r="A49" s="148" t="s">
        <v>380</v>
      </c>
      <c r="B49" s="8" t="s">
        <v>97</v>
      </c>
      <c r="C49" s="13"/>
      <c r="D49" s="17"/>
      <c r="E49" s="70"/>
      <c r="F49" s="82"/>
      <c r="G49" s="180"/>
    </row>
    <row r="50" spans="1:7" ht="39.6">
      <c r="A50" s="145" t="s">
        <v>381</v>
      </c>
      <c r="B50" s="9" t="s">
        <v>95</v>
      </c>
      <c r="C50" s="10" t="s">
        <v>12</v>
      </c>
      <c r="D50" s="18">
        <v>312.48</v>
      </c>
      <c r="E50" s="71"/>
      <c r="F50" s="21"/>
      <c r="G50" s="180"/>
    </row>
    <row r="51" spans="1:7" ht="39.6">
      <c r="A51" s="145" t="s">
        <v>382</v>
      </c>
      <c r="B51" s="9" t="s">
        <v>45</v>
      </c>
      <c r="C51" s="10" t="s">
        <v>12</v>
      </c>
      <c r="D51" s="18">
        <v>16.812000000000001</v>
      </c>
      <c r="E51" s="71"/>
      <c r="F51" s="21"/>
      <c r="G51" s="180"/>
    </row>
    <row r="52" spans="1:7">
      <c r="A52" s="148" t="s">
        <v>383</v>
      </c>
      <c r="B52" s="8" t="s">
        <v>98</v>
      </c>
      <c r="C52" s="13"/>
      <c r="D52" s="17"/>
      <c r="E52" s="70"/>
      <c r="F52" s="82"/>
      <c r="G52" s="180"/>
    </row>
    <row r="53" spans="1:7" ht="39.6">
      <c r="A53" s="145" t="s">
        <v>384</v>
      </c>
      <c r="B53" s="9" t="s">
        <v>95</v>
      </c>
      <c r="C53" s="10" t="s">
        <v>12</v>
      </c>
      <c r="D53" s="18">
        <v>213.3</v>
      </c>
      <c r="E53" s="71"/>
      <c r="F53" s="21"/>
      <c r="G53" s="180"/>
    </row>
    <row r="54" spans="1:7">
      <c r="A54" s="148" t="s">
        <v>385</v>
      </c>
      <c r="B54" s="8" t="s">
        <v>38</v>
      </c>
      <c r="C54" s="13"/>
      <c r="D54" s="17"/>
      <c r="E54" s="70"/>
      <c r="F54" s="82"/>
      <c r="G54" s="180"/>
    </row>
    <row r="55" spans="1:7">
      <c r="A55" s="148" t="s">
        <v>386</v>
      </c>
      <c r="B55" s="8" t="s">
        <v>97</v>
      </c>
      <c r="C55" s="13"/>
      <c r="D55" s="17"/>
      <c r="E55" s="70"/>
      <c r="F55" s="82"/>
      <c r="G55" s="180"/>
    </row>
    <row r="56" spans="1:7" ht="26.4">
      <c r="A56" s="145" t="s">
        <v>387</v>
      </c>
      <c r="B56" s="9" t="s">
        <v>39</v>
      </c>
      <c r="C56" s="10" t="s">
        <v>12</v>
      </c>
      <c r="D56" s="18">
        <v>435.46</v>
      </c>
      <c r="E56" s="71"/>
      <c r="F56" s="21"/>
      <c r="G56" s="180"/>
    </row>
    <row r="57" spans="1:7">
      <c r="A57" s="145" t="s">
        <v>388</v>
      </c>
      <c r="B57" s="9" t="s">
        <v>40</v>
      </c>
      <c r="C57" s="10" t="s">
        <v>12</v>
      </c>
      <c r="D57" s="18">
        <v>357.03800000000001</v>
      </c>
      <c r="E57" s="71"/>
      <c r="F57" s="21"/>
      <c r="G57" s="180"/>
    </row>
    <row r="58" spans="1:7" ht="52.8">
      <c r="A58" s="145" t="s">
        <v>389</v>
      </c>
      <c r="B58" s="9" t="s">
        <v>41</v>
      </c>
      <c r="C58" s="10" t="s">
        <v>12</v>
      </c>
      <c r="D58" s="18">
        <v>134.99</v>
      </c>
      <c r="E58" s="71"/>
      <c r="F58" s="21"/>
      <c r="G58" s="180"/>
    </row>
    <row r="59" spans="1:7" ht="39.6">
      <c r="A59" s="145" t="s">
        <v>390</v>
      </c>
      <c r="B59" s="9" t="s">
        <v>42</v>
      </c>
      <c r="C59" s="10" t="s">
        <v>12</v>
      </c>
      <c r="D59" s="18">
        <v>132.488</v>
      </c>
      <c r="E59" s="71"/>
      <c r="F59" s="21"/>
      <c r="G59" s="180"/>
    </row>
    <row r="60" spans="1:7" ht="39.6">
      <c r="A60" s="145" t="s">
        <v>391</v>
      </c>
      <c r="B60" s="9" t="s">
        <v>43</v>
      </c>
      <c r="C60" s="10" t="s">
        <v>12</v>
      </c>
      <c r="D60" s="18">
        <v>89.56</v>
      </c>
      <c r="E60" s="71"/>
      <c r="F60" s="21"/>
      <c r="G60" s="180"/>
    </row>
    <row r="61" spans="1:7">
      <c r="A61" s="145" t="s">
        <v>392</v>
      </c>
      <c r="B61" s="9" t="s">
        <v>46</v>
      </c>
      <c r="C61" s="10" t="s">
        <v>12</v>
      </c>
      <c r="D61" s="18">
        <v>148.96</v>
      </c>
      <c r="E61" s="71"/>
      <c r="F61" s="21"/>
      <c r="G61" s="180"/>
    </row>
    <row r="62" spans="1:7" ht="66">
      <c r="A62" s="145" t="s">
        <v>393</v>
      </c>
      <c r="B62" s="9" t="s">
        <v>47</v>
      </c>
      <c r="C62" s="10" t="s">
        <v>12</v>
      </c>
      <c r="D62" s="18">
        <v>78.421999999999997</v>
      </c>
      <c r="E62" s="71"/>
      <c r="F62" s="21"/>
      <c r="G62" s="180"/>
    </row>
    <row r="63" spans="1:7">
      <c r="A63" s="145" t="s">
        <v>394</v>
      </c>
      <c r="B63" s="8" t="s">
        <v>98</v>
      </c>
      <c r="C63" s="13"/>
      <c r="D63" s="17"/>
      <c r="E63" s="70"/>
      <c r="F63" s="82"/>
      <c r="G63" s="180"/>
    </row>
    <row r="64" spans="1:7" ht="26.4">
      <c r="A64" s="145" t="s">
        <v>395</v>
      </c>
      <c r="B64" s="9" t="s">
        <v>39</v>
      </c>
      <c r="C64" s="10" t="s">
        <v>12</v>
      </c>
      <c r="D64" s="18">
        <v>371.8</v>
      </c>
      <c r="E64" s="71"/>
      <c r="F64" s="21"/>
      <c r="G64" s="180"/>
    </row>
    <row r="65" spans="1:7">
      <c r="A65" s="145" t="s">
        <v>396</v>
      </c>
      <c r="B65" s="9" t="s">
        <v>40</v>
      </c>
      <c r="C65" s="10" t="s">
        <v>12</v>
      </c>
      <c r="D65" s="18">
        <v>371.8</v>
      </c>
      <c r="E65" s="71"/>
      <c r="F65" s="21"/>
      <c r="G65" s="180"/>
    </row>
    <row r="66" spans="1:7" ht="52.8">
      <c r="A66" s="145" t="s">
        <v>397</v>
      </c>
      <c r="B66" s="9" t="s">
        <v>41</v>
      </c>
      <c r="C66" s="10" t="s">
        <v>12</v>
      </c>
      <c r="D66" s="18">
        <v>144.30000000000001</v>
      </c>
      <c r="E66" s="71"/>
      <c r="F66" s="21"/>
      <c r="G66" s="180"/>
    </row>
    <row r="67" spans="1:7" ht="39.6">
      <c r="A67" s="145" t="s">
        <v>398</v>
      </c>
      <c r="B67" s="9" t="s">
        <v>42</v>
      </c>
      <c r="C67" s="10" t="s">
        <v>12</v>
      </c>
      <c r="D67" s="18">
        <v>99.75</v>
      </c>
      <c r="E67" s="71"/>
      <c r="F67" s="21"/>
      <c r="G67" s="180"/>
    </row>
    <row r="68" spans="1:7" ht="39.6">
      <c r="A68" s="145" t="s">
        <v>399</v>
      </c>
      <c r="B68" s="9" t="s">
        <v>43</v>
      </c>
      <c r="C68" s="10" t="s">
        <v>12</v>
      </c>
      <c r="D68" s="18">
        <v>125</v>
      </c>
      <c r="E68" s="71"/>
      <c r="F68" s="21"/>
      <c r="G68" s="180"/>
    </row>
    <row r="69" spans="1:7" ht="39.6">
      <c r="A69" s="145" t="s">
        <v>400</v>
      </c>
      <c r="B69" s="9" t="s">
        <v>44</v>
      </c>
      <c r="C69" s="10" t="s">
        <v>12</v>
      </c>
      <c r="D69" s="18">
        <v>7.5</v>
      </c>
      <c r="E69" s="71"/>
      <c r="F69" s="21"/>
      <c r="G69" s="180"/>
    </row>
    <row r="70" spans="1:7">
      <c r="A70" s="145" t="s">
        <v>401</v>
      </c>
      <c r="B70" s="9" t="s">
        <v>46</v>
      </c>
      <c r="C70" s="10" t="s">
        <v>12</v>
      </c>
      <c r="D70" s="18">
        <v>100</v>
      </c>
      <c r="E70" s="71"/>
      <c r="F70" s="21"/>
      <c r="G70" s="180"/>
    </row>
    <row r="71" spans="1:7">
      <c r="A71" s="148" t="s">
        <v>402</v>
      </c>
      <c r="B71" s="8" t="s">
        <v>49</v>
      </c>
      <c r="C71" s="13"/>
      <c r="D71" s="17"/>
      <c r="E71" s="70"/>
      <c r="F71" s="82"/>
      <c r="G71" s="180"/>
    </row>
    <row r="72" spans="1:7">
      <c r="A72" s="148" t="s">
        <v>403</v>
      </c>
      <c r="B72" s="8" t="s">
        <v>97</v>
      </c>
      <c r="C72" s="13"/>
      <c r="D72" s="17"/>
      <c r="E72" s="70"/>
      <c r="F72" s="82"/>
      <c r="G72" s="180"/>
    </row>
    <row r="73" spans="1:7" ht="26.4">
      <c r="A73" s="145" t="s">
        <v>404</v>
      </c>
      <c r="B73" s="9" t="s">
        <v>87</v>
      </c>
      <c r="C73" s="10" t="s">
        <v>12</v>
      </c>
      <c r="D73" s="18">
        <v>174.7</v>
      </c>
      <c r="E73" s="71"/>
      <c r="F73" s="21"/>
      <c r="G73" s="180"/>
    </row>
    <row r="74" spans="1:7" ht="26.4">
      <c r="A74" s="145" t="s">
        <v>405</v>
      </c>
      <c r="B74" s="9" t="s">
        <v>81</v>
      </c>
      <c r="C74" s="10" t="s">
        <v>12</v>
      </c>
      <c r="D74" s="18">
        <v>34.22</v>
      </c>
      <c r="E74" s="73"/>
      <c r="F74" s="21"/>
      <c r="G74" s="180"/>
    </row>
    <row r="75" spans="1:7" ht="26.4">
      <c r="A75" s="145" t="s">
        <v>406</v>
      </c>
      <c r="B75" s="9" t="s">
        <v>50</v>
      </c>
      <c r="C75" s="10" t="s">
        <v>31</v>
      </c>
      <c r="D75" s="18">
        <v>24.5</v>
      </c>
      <c r="E75" s="71"/>
      <c r="F75" s="21"/>
      <c r="G75" s="180"/>
    </row>
    <row r="76" spans="1:7">
      <c r="A76" s="148" t="s">
        <v>407</v>
      </c>
      <c r="B76" s="8" t="s">
        <v>98</v>
      </c>
      <c r="C76" s="13"/>
      <c r="D76" s="17"/>
      <c r="E76" s="70"/>
      <c r="F76" s="82"/>
      <c r="G76" s="180"/>
    </row>
    <row r="77" spans="1:7" ht="26.4">
      <c r="A77" s="145" t="s">
        <v>408</v>
      </c>
      <c r="B77" s="9" t="s">
        <v>87</v>
      </c>
      <c r="C77" s="10" t="s">
        <v>12</v>
      </c>
      <c r="D77" s="18">
        <v>174.7</v>
      </c>
      <c r="E77" s="71"/>
      <c r="F77" s="21"/>
      <c r="G77" s="180"/>
    </row>
    <row r="78" spans="1:7">
      <c r="A78" s="148" t="s">
        <v>409</v>
      </c>
      <c r="B78" s="8" t="s">
        <v>51</v>
      </c>
      <c r="C78" s="13"/>
      <c r="D78" s="17"/>
      <c r="E78" s="70"/>
      <c r="F78" s="82"/>
      <c r="G78" s="180"/>
    </row>
    <row r="79" spans="1:7" ht="79.2">
      <c r="A79" s="145" t="s">
        <v>410</v>
      </c>
      <c r="B79" s="9" t="s">
        <v>52</v>
      </c>
      <c r="C79" s="10" t="s">
        <v>12</v>
      </c>
      <c r="D79" s="18">
        <v>34.479999999999997</v>
      </c>
      <c r="E79" s="73"/>
      <c r="F79" s="83"/>
      <c r="G79" s="180"/>
    </row>
    <row r="80" spans="1:7">
      <c r="A80" s="145" t="s">
        <v>411</v>
      </c>
      <c r="B80" s="9" t="s">
        <v>53</v>
      </c>
      <c r="C80" s="10" t="s">
        <v>12</v>
      </c>
      <c r="D80" s="18">
        <v>3.1</v>
      </c>
      <c r="E80" s="71"/>
      <c r="F80" s="21"/>
      <c r="G80" s="180"/>
    </row>
    <row r="81" spans="1:7">
      <c r="A81" s="148" t="s">
        <v>412</v>
      </c>
      <c r="B81" s="8" t="s">
        <v>54</v>
      </c>
      <c r="C81" s="13"/>
      <c r="D81" s="17"/>
      <c r="E81" s="70"/>
      <c r="F81" s="82"/>
      <c r="G81" s="180"/>
    </row>
    <row r="82" spans="1:7" ht="92.4">
      <c r="A82" s="145" t="s">
        <v>413</v>
      </c>
      <c r="B82" s="20" t="s">
        <v>301</v>
      </c>
      <c r="C82" s="10" t="s">
        <v>14</v>
      </c>
      <c r="D82" s="18">
        <v>3</v>
      </c>
      <c r="E82" s="73"/>
      <c r="F82" s="21"/>
      <c r="G82" s="180"/>
    </row>
    <row r="83" spans="1:7" ht="79.2">
      <c r="A83" s="145" t="s">
        <v>414</v>
      </c>
      <c r="B83" s="20" t="s">
        <v>302</v>
      </c>
      <c r="C83" s="10" t="s">
        <v>14</v>
      </c>
      <c r="D83" s="18">
        <v>5</v>
      </c>
      <c r="E83" s="73"/>
      <c r="F83" s="21"/>
      <c r="G83" s="180"/>
    </row>
    <row r="84" spans="1:7" ht="39.6">
      <c r="A84" s="145" t="s">
        <v>415</v>
      </c>
      <c r="B84" s="9" t="s">
        <v>55</v>
      </c>
      <c r="C84" s="10" t="s">
        <v>12</v>
      </c>
      <c r="D84" s="18">
        <v>6</v>
      </c>
      <c r="E84" s="73"/>
      <c r="F84" s="21"/>
      <c r="G84" s="180"/>
    </row>
    <row r="85" spans="1:7" ht="26.4">
      <c r="A85" s="145" t="s">
        <v>416</v>
      </c>
      <c r="B85" s="9" t="s">
        <v>56</v>
      </c>
      <c r="C85" s="10" t="s">
        <v>14</v>
      </c>
      <c r="D85" s="18">
        <v>3</v>
      </c>
      <c r="E85" s="73"/>
      <c r="F85" s="21"/>
      <c r="G85" s="180"/>
    </row>
    <row r="86" spans="1:7">
      <c r="A86" s="148" t="s">
        <v>417</v>
      </c>
      <c r="B86" s="25" t="s">
        <v>100</v>
      </c>
      <c r="C86" s="25"/>
      <c r="D86" s="26"/>
      <c r="E86" s="74"/>
      <c r="F86" s="82"/>
      <c r="G86" s="180"/>
    </row>
    <row r="87" spans="1:7">
      <c r="A87" s="145" t="s">
        <v>418</v>
      </c>
      <c r="B87" s="3" t="s">
        <v>101</v>
      </c>
      <c r="C87" s="7" t="s">
        <v>31</v>
      </c>
      <c r="D87" s="5">
        <v>21</v>
      </c>
      <c r="E87" s="72"/>
      <c r="F87" s="21"/>
      <c r="G87" s="180"/>
    </row>
    <row r="88" spans="1:7">
      <c r="A88" s="145" t="s">
        <v>419</v>
      </c>
      <c r="B88" s="3" t="s">
        <v>102</v>
      </c>
      <c r="C88" s="7" t="s">
        <v>31</v>
      </c>
      <c r="D88" s="5">
        <v>37</v>
      </c>
      <c r="E88" s="72"/>
      <c r="F88" s="21"/>
      <c r="G88" s="180"/>
    </row>
    <row r="89" spans="1:7">
      <c r="A89" s="145" t="s">
        <v>420</v>
      </c>
      <c r="B89" s="3" t="s">
        <v>103</v>
      </c>
      <c r="C89" s="7" t="s">
        <v>31</v>
      </c>
      <c r="D89" s="5">
        <v>245.3</v>
      </c>
      <c r="E89" s="72"/>
      <c r="F89" s="21"/>
      <c r="G89" s="180"/>
    </row>
    <row r="90" spans="1:7">
      <c r="A90" s="145" t="s">
        <v>421</v>
      </c>
      <c r="B90" s="3" t="s">
        <v>104</v>
      </c>
      <c r="C90" s="7" t="s">
        <v>14</v>
      </c>
      <c r="D90" s="5">
        <v>6</v>
      </c>
      <c r="E90" s="72"/>
      <c r="F90" s="21"/>
      <c r="G90" s="180"/>
    </row>
    <row r="91" spans="1:7">
      <c r="A91" s="145" t="s">
        <v>422</v>
      </c>
      <c r="B91" s="3" t="s">
        <v>105</v>
      </c>
      <c r="C91" s="7" t="s">
        <v>14</v>
      </c>
      <c r="D91" s="5">
        <v>44</v>
      </c>
      <c r="E91" s="72"/>
      <c r="F91" s="21"/>
      <c r="G91" s="180"/>
    </row>
    <row r="92" spans="1:7">
      <c r="A92" s="145" t="s">
        <v>423</v>
      </c>
      <c r="B92" s="3" t="s">
        <v>106</v>
      </c>
      <c r="C92" s="7" t="s">
        <v>14</v>
      </c>
      <c r="D92" s="5">
        <v>33</v>
      </c>
      <c r="E92" s="72"/>
      <c r="F92" s="21"/>
      <c r="G92" s="180"/>
    </row>
    <row r="93" spans="1:7">
      <c r="A93" s="148" t="s">
        <v>424</v>
      </c>
      <c r="B93" s="8" t="s">
        <v>57</v>
      </c>
      <c r="C93" s="13"/>
      <c r="D93" s="17"/>
      <c r="E93" s="70"/>
      <c r="F93" s="82"/>
      <c r="G93" s="180"/>
    </row>
    <row r="94" spans="1:7" ht="72.599999999999994" customHeight="1">
      <c r="A94" s="145" t="s">
        <v>425</v>
      </c>
      <c r="B94" s="9" t="s">
        <v>107</v>
      </c>
      <c r="C94" s="10" t="s">
        <v>12</v>
      </c>
      <c r="D94" s="18">
        <v>228.179</v>
      </c>
      <c r="E94" s="73"/>
      <c r="F94" s="21"/>
      <c r="G94" s="180"/>
    </row>
    <row r="95" spans="1:7" ht="66">
      <c r="A95" s="145" t="s">
        <v>426</v>
      </c>
      <c r="B95" s="9" t="s">
        <v>58</v>
      </c>
      <c r="C95" s="10" t="s">
        <v>31</v>
      </c>
      <c r="D95" s="18">
        <v>44.6</v>
      </c>
      <c r="E95" s="71"/>
      <c r="F95" s="21"/>
      <c r="G95" s="180"/>
    </row>
    <row r="96" spans="1:7" ht="52.8">
      <c r="A96" s="145" t="s">
        <v>427</v>
      </c>
      <c r="B96" s="9" t="s">
        <v>59</v>
      </c>
      <c r="C96" s="10" t="s">
        <v>31</v>
      </c>
      <c r="D96" s="18">
        <v>28</v>
      </c>
      <c r="E96" s="71"/>
      <c r="F96" s="21"/>
      <c r="G96" s="180"/>
    </row>
    <row r="97" spans="1:7">
      <c r="A97" s="148" t="s">
        <v>428</v>
      </c>
      <c r="B97" s="8" t="s">
        <v>60</v>
      </c>
      <c r="C97" s="13"/>
      <c r="D97" s="17"/>
      <c r="E97" s="70"/>
      <c r="F97" s="82"/>
      <c r="G97" s="180"/>
    </row>
    <row r="98" spans="1:7" ht="39.6">
      <c r="A98" s="145" t="s">
        <v>429</v>
      </c>
      <c r="B98" s="9" t="s">
        <v>61</v>
      </c>
      <c r="C98" s="10" t="s">
        <v>14</v>
      </c>
      <c r="D98" s="18">
        <v>4</v>
      </c>
      <c r="E98" s="71"/>
      <c r="F98" s="21"/>
      <c r="G98" s="180"/>
    </row>
    <row r="99" spans="1:7" ht="39.6">
      <c r="A99" s="145" t="s">
        <v>430</v>
      </c>
      <c r="B99" s="9" t="s">
        <v>62</v>
      </c>
      <c r="C99" s="10" t="s">
        <v>14</v>
      </c>
      <c r="D99" s="18">
        <v>3</v>
      </c>
      <c r="E99" s="71"/>
      <c r="F99" s="21"/>
      <c r="G99" s="180"/>
    </row>
    <row r="100" spans="1:7" ht="39.6">
      <c r="A100" s="145" t="s">
        <v>431</v>
      </c>
      <c r="B100" s="9" t="s">
        <v>63</v>
      </c>
      <c r="C100" s="10" t="s">
        <v>14</v>
      </c>
      <c r="D100" s="18">
        <v>1</v>
      </c>
      <c r="E100" s="71"/>
      <c r="F100" s="21"/>
      <c r="G100" s="180"/>
    </row>
    <row r="101" spans="1:7" ht="39.6">
      <c r="A101" s="145" t="s">
        <v>432</v>
      </c>
      <c r="B101" s="9" t="s">
        <v>64</v>
      </c>
      <c r="C101" s="10" t="s">
        <v>14</v>
      </c>
      <c r="D101" s="18">
        <v>1</v>
      </c>
      <c r="E101" s="71"/>
      <c r="F101" s="21"/>
      <c r="G101" s="180"/>
    </row>
    <row r="102" spans="1:7">
      <c r="A102" s="145" t="s">
        <v>433</v>
      </c>
      <c r="B102" s="9" t="s">
        <v>65</v>
      </c>
      <c r="C102" s="10" t="s">
        <v>14</v>
      </c>
      <c r="D102" s="18">
        <v>4</v>
      </c>
      <c r="E102" s="71"/>
      <c r="F102" s="21"/>
      <c r="G102" s="180"/>
    </row>
    <row r="103" spans="1:7" ht="39.6">
      <c r="A103" s="145" t="s">
        <v>434</v>
      </c>
      <c r="B103" s="9" t="s">
        <v>66</v>
      </c>
      <c r="C103" s="10" t="s">
        <v>14</v>
      </c>
      <c r="D103" s="18">
        <v>2</v>
      </c>
      <c r="E103" s="71"/>
      <c r="F103" s="21"/>
      <c r="G103" s="180"/>
    </row>
    <row r="104" spans="1:7">
      <c r="A104" s="145" t="s">
        <v>435</v>
      </c>
      <c r="B104" s="9" t="s">
        <v>93</v>
      </c>
      <c r="C104" s="10" t="s">
        <v>31</v>
      </c>
      <c r="D104" s="18">
        <v>2.8</v>
      </c>
      <c r="E104" s="71"/>
      <c r="F104" s="21"/>
      <c r="G104" s="180"/>
    </row>
    <row r="105" spans="1:7" ht="26.4">
      <c r="A105" s="145" t="s">
        <v>436</v>
      </c>
      <c r="B105" s="9" t="s">
        <v>67</v>
      </c>
      <c r="C105" s="10" t="s">
        <v>14</v>
      </c>
      <c r="D105" s="18">
        <v>1</v>
      </c>
      <c r="E105" s="71"/>
      <c r="F105" s="21"/>
      <c r="G105" s="180"/>
    </row>
    <row r="106" spans="1:7">
      <c r="A106" s="148" t="s">
        <v>437</v>
      </c>
      <c r="B106" s="8" t="s">
        <v>68</v>
      </c>
      <c r="C106" s="13"/>
      <c r="D106" s="17"/>
      <c r="E106" s="70"/>
      <c r="F106" s="82"/>
      <c r="G106" s="180"/>
    </row>
    <row r="107" spans="1:7" ht="26.4">
      <c r="A107" s="145" t="s">
        <v>438</v>
      </c>
      <c r="B107" s="9" t="s">
        <v>69</v>
      </c>
      <c r="C107" s="10" t="s">
        <v>14</v>
      </c>
      <c r="D107" s="18">
        <v>4</v>
      </c>
      <c r="E107" s="71"/>
      <c r="F107" s="21"/>
      <c r="G107" s="180"/>
    </row>
    <row r="108" spans="1:7">
      <c r="A108" s="145" t="s">
        <v>439</v>
      </c>
      <c r="B108" s="9" t="s">
        <v>70</v>
      </c>
      <c r="C108" s="10" t="s">
        <v>14</v>
      </c>
      <c r="D108" s="18">
        <v>4</v>
      </c>
      <c r="E108" s="71"/>
      <c r="F108" s="21"/>
      <c r="G108" s="180"/>
    </row>
    <row r="109" spans="1:7">
      <c r="A109" s="145" t="s">
        <v>442</v>
      </c>
      <c r="B109" s="9" t="s">
        <v>71</v>
      </c>
      <c r="C109" s="10" t="s">
        <v>14</v>
      </c>
      <c r="D109" s="18">
        <v>8</v>
      </c>
      <c r="E109" s="71"/>
      <c r="F109" s="21"/>
      <c r="G109" s="180"/>
    </row>
    <row r="110" spans="1:7">
      <c r="A110" s="145" t="s">
        <v>441</v>
      </c>
      <c r="B110" s="9" t="s">
        <v>72</v>
      </c>
      <c r="C110" s="10" t="s">
        <v>14</v>
      </c>
      <c r="D110" s="18">
        <v>4</v>
      </c>
      <c r="E110" s="71"/>
      <c r="F110" s="21"/>
      <c r="G110" s="180"/>
    </row>
    <row r="111" spans="1:7">
      <c r="A111" s="145" t="s">
        <v>440</v>
      </c>
      <c r="B111" s="9" t="s">
        <v>73</v>
      </c>
      <c r="C111" s="10" t="s">
        <v>14</v>
      </c>
      <c r="D111" s="18">
        <v>4</v>
      </c>
      <c r="E111" s="71"/>
      <c r="F111" s="21"/>
      <c r="G111" s="180"/>
    </row>
    <row r="112" spans="1:7">
      <c r="A112" s="145" t="s">
        <v>443</v>
      </c>
      <c r="B112" s="9" t="s">
        <v>74</v>
      </c>
      <c r="C112" s="10" t="s">
        <v>14</v>
      </c>
      <c r="D112" s="18">
        <v>8</v>
      </c>
      <c r="E112" s="71"/>
      <c r="F112" s="21"/>
      <c r="G112" s="180"/>
    </row>
    <row r="113" spans="1:7" ht="26.4">
      <c r="A113" s="145" t="s">
        <v>444</v>
      </c>
      <c r="B113" s="11" t="s">
        <v>92</v>
      </c>
      <c r="C113" s="10" t="s">
        <v>12</v>
      </c>
      <c r="D113" s="18">
        <v>3.25</v>
      </c>
      <c r="E113" s="71"/>
      <c r="F113" s="21"/>
      <c r="G113" s="180"/>
    </row>
    <row r="114" spans="1:7" ht="191.1" customHeight="1">
      <c r="A114" s="145" t="s">
        <v>445</v>
      </c>
      <c r="B114" s="9" t="s">
        <v>91</v>
      </c>
      <c r="C114" s="10" t="s">
        <v>14</v>
      </c>
      <c r="D114" s="18">
        <v>1</v>
      </c>
      <c r="E114" s="71"/>
      <c r="F114" s="21"/>
      <c r="G114" s="180"/>
    </row>
    <row r="115" spans="1:7" ht="105.6">
      <c r="A115" s="145" t="s">
        <v>446</v>
      </c>
      <c r="B115" s="9" t="s">
        <v>88</v>
      </c>
      <c r="C115" s="10" t="s">
        <v>14</v>
      </c>
      <c r="D115" s="18">
        <v>1</v>
      </c>
      <c r="E115" s="71"/>
      <c r="F115" s="21"/>
      <c r="G115" s="180"/>
    </row>
    <row r="116" spans="1:7">
      <c r="A116" s="148" t="s">
        <v>447</v>
      </c>
      <c r="B116" s="8" t="s">
        <v>75</v>
      </c>
      <c r="C116" s="13"/>
      <c r="D116" s="17"/>
      <c r="E116" s="70"/>
      <c r="F116" s="82"/>
      <c r="G116" s="180"/>
    </row>
    <row r="117" spans="1:7" ht="184.8">
      <c r="A117" s="145" t="s">
        <v>448</v>
      </c>
      <c r="B117" s="14" t="s">
        <v>82</v>
      </c>
      <c r="C117" s="10" t="s">
        <v>14</v>
      </c>
      <c r="D117" s="18">
        <v>1</v>
      </c>
      <c r="E117" s="24"/>
      <c r="F117" s="21"/>
      <c r="G117" s="180"/>
    </row>
    <row r="118" spans="1:7" ht="132">
      <c r="A118" s="145" t="s">
        <v>449</v>
      </c>
      <c r="B118" s="14" t="s">
        <v>83</v>
      </c>
      <c r="C118" s="10" t="s">
        <v>14</v>
      </c>
      <c r="D118" s="18">
        <v>2</v>
      </c>
      <c r="E118" s="75"/>
      <c r="F118" s="21"/>
      <c r="G118" s="180"/>
    </row>
    <row r="119" spans="1:7" ht="158.4">
      <c r="A119" s="145" t="s">
        <v>450</v>
      </c>
      <c r="B119" s="14" t="s">
        <v>84</v>
      </c>
      <c r="C119" s="10" t="s">
        <v>14</v>
      </c>
      <c r="D119" s="18">
        <v>1</v>
      </c>
      <c r="E119" s="75"/>
      <c r="F119" s="21"/>
      <c r="G119" s="180"/>
    </row>
    <row r="120" spans="1:7" ht="290.39999999999998">
      <c r="A120" s="145" t="s">
        <v>451</v>
      </c>
      <c r="B120" s="15" t="s">
        <v>85</v>
      </c>
      <c r="C120" s="10" t="s">
        <v>14</v>
      </c>
      <c r="D120" s="18">
        <v>3</v>
      </c>
      <c r="E120" s="75"/>
      <c r="F120" s="21"/>
      <c r="G120" s="180"/>
    </row>
    <row r="121" spans="1:7" ht="26.4">
      <c r="A121" s="145" t="s">
        <v>452</v>
      </c>
      <c r="B121" s="9" t="s">
        <v>76</v>
      </c>
      <c r="C121" s="10" t="s">
        <v>14</v>
      </c>
      <c r="D121" s="18">
        <v>1</v>
      </c>
      <c r="E121" s="71"/>
      <c r="F121" s="21"/>
      <c r="G121" s="180"/>
    </row>
    <row r="122" spans="1:7" ht="52.8">
      <c r="A122" s="145" t="s">
        <v>453</v>
      </c>
      <c r="B122" s="9" t="s">
        <v>78</v>
      </c>
      <c r="C122" s="10" t="s">
        <v>14</v>
      </c>
      <c r="D122" s="18">
        <v>1</v>
      </c>
      <c r="E122" s="71"/>
      <c r="F122" s="21"/>
      <c r="G122" s="180"/>
    </row>
    <row r="123" spans="1:7" ht="26.4">
      <c r="A123" s="145" t="s">
        <v>454</v>
      </c>
      <c r="B123" s="9" t="s">
        <v>79</v>
      </c>
      <c r="C123" s="10" t="s">
        <v>14</v>
      </c>
      <c r="D123" s="18">
        <v>1</v>
      </c>
      <c r="E123" s="71"/>
      <c r="F123" s="21"/>
      <c r="G123" s="180"/>
    </row>
    <row r="124" spans="1:7" ht="26.4">
      <c r="A124" s="145" t="s">
        <v>455</v>
      </c>
      <c r="B124" s="9" t="s">
        <v>80</v>
      </c>
      <c r="C124" s="10" t="s">
        <v>14</v>
      </c>
      <c r="D124" s="18">
        <v>1</v>
      </c>
      <c r="E124" s="71"/>
      <c r="F124" s="21"/>
      <c r="G124" s="180"/>
    </row>
    <row r="125" spans="1:7" ht="39.6">
      <c r="A125" s="145" t="s">
        <v>456</v>
      </c>
      <c r="B125" s="9" t="s">
        <v>77</v>
      </c>
      <c r="C125" s="10" t="s">
        <v>14</v>
      </c>
      <c r="D125" s="18">
        <v>1</v>
      </c>
      <c r="E125" s="73"/>
      <c r="F125" s="21"/>
      <c r="G125" s="180"/>
    </row>
    <row r="126" spans="1:7">
      <c r="A126" s="148" t="s">
        <v>457</v>
      </c>
      <c r="B126" s="178" t="s">
        <v>114</v>
      </c>
      <c r="C126" s="178"/>
      <c r="D126" s="178"/>
      <c r="E126" s="178"/>
      <c r="F126" s="178"/>
      <c r="G126" s="180"/>
    </row>
    <row r="127" spans="1:7">
      <c r="A127" s="148" t="s">
        <v>458</v>
      </c>
      <c r="B127" s="8" t="s">
        <v>97</v>
      </c>
      <c r="C127" s="13"/>
      <c r="D127" s="17"/>
      <c r="E127" s="70"/>
      <c r="F127" s="82"/>
      <c r="G127" s="180"/>
    </row>
    <row r="128" spans="1:7" ht="79.2">
      <c r="A128" s="145" t="s">
        <v>459</v>
      </c>
      <c r="B128" s="136" t="s">
        <v>115</v>
      </c>
      <c r="C128" s="10" t="s">
        <v>14</v>
      </c>
      <c r="D128" s="107">
        <v>10</v>
      </c>
      <c r="E128" s="71"/>
      <c r="F128" s="21"/>
      <c r="G128" s="180"/>
    </row>
    <row r="129" spans="1:7" ht="52.8">
      <c r="A129" s="145" t="s">
        <v>461</v>
      </c>
      <c r="B129" s="136" t="s">
        <v>116</v>
      </c>
      <c r="C129" s="10" t="s">
        <v>14</v>
      </c>
      <c r="D129" s="107">
        <v>11</v>
      </c>
      <c r="E129" s="71"/>
      <c r="F129" s="21"/>
      <c r="G129" s="180"/>
    </row>
    <row r="130" spans="1:7" ht="52.8">
      <c r="A130" s="145" t="s">
        <v>462</v>
      </c>
      <c r="B130" s="136" t="s">
        <v>117</v>
      </c>
      <c r="C130" s="10" t="s">
        <v>14</v>
      </c>
      <c r="D130" s="107">
        <v>2</v>
      </c>
      <c r="E130" s="71"/>
      <c r="F130" s="21"/>
      <c r="G130" s="180"/>
    </row>
    <row r="131" spans="1:7" ht="52.8">
      <c r="A131" s="145" t="s">
        <v>463</v>
      </c>
      <c r="B131" s="136" t="s">
        <v>118</v>
      </c>
      <c r="C131" s="10" t="s">
        <v>14</v>
      </c>
      <c r="D131" s="107">
        <v>2</v>
      </c>
      <c r="E131" s="71"/>
      <c r="F131" s="21"/>
      <c r="G131" s="180"/>
    </row>
    <row r="132" spans="1:7" ht="39.6">
      <c r="A132" s="145" t="s">
        <v>464</v>
      </c>
      <c r="B132" s="136" t="s">
        <v>119</v>
      </c>
      <c r="C132" s="10" t="s">
        <v>14</v>
      </c>
      <c r="D132" s="107">
        <v>2</v>
      </c>
      <c r="E132" s="71"/>
      <c r="F132" s="21"/>
      <c r="G132" s="180"/>
    </row>
    <row r="133" spans="1:7" ht="79.2">
      <c r="A133" s="145" t="s">
        <v>465</v>
      </c>
      <c r="B133" s="136" t="s">
        <v>120</v>
      </c>
      <c r="C133" s="10" t="s">
        <v>14</v>
      </c>
      <c r="D133" s="107">
        <v>3</v>
      </c>
      <c r="E133" s="71"/>
      <c r="F133" s="21"/>
      <c r="G133" s="180"/>
    </row>
    <row r="134" spans="1:7" ht="39.6">
      <c r="A134" s="145" t="s">
        <v>466</v>
      </c>
      <c r="B134" s="136" t="s">
        <v>148</v>
      </c>
      <c r="C134" s="10" t="s">
        <v>14</v>
      </c>
      <c r="D134" s="107">
        <v>1</v>
      </c>
      <c r="E134" s="71"/>
      <c r="F134" s="21"/>
      <c r="G134" s="180"/>
    </row>
    <row r="135" spans="1:7" ht="39.6">
      <c r="A135" s="145" t="s">
        <v>467</v>
      </c>
      <c r="B135" s="136" t="s">
        <v>149</v>
      </c>
      <c r="C135" s="10" t="s">
        <v>14</v>
      </c>
      <c r="D135" s="107">
        <v>1</v>
      </c>
      <c r="E135" s="71"/>
      <c r="F135" s="21"/>
      <c r="G135" s="180"/>
    </row>
    <row r="136" spans="1:7" ht="66">
      <c r="A136" s="145" t="s">
        <v>468</v>
      </c>
      <c r="B136" s="136" t="s">
        <v>121</v>
      </c>
      <c r="C136" s="10" t="s">
        <v>14</v>
      </c>
      <c r="D136" s="107">
        <v>12</v>
      </c>
      <c r="E136" s="71"/>
      <c r="F136" s="21"/>
      <c r="G136" s="180"/>
    </row>
    <row r="137" spans="1:7" ht="66">
      <c r="A137" s="145" t="s">
        <v>469</v>
      </c>
      <c r="B137" s="136" t="s">
        <v>122</v>
      </c>
      <c r="C137" s="10" t="s">
        <v>14</v>
      </c>
      <c r="D137" s="107">
        <v>1</v>
      </c>
      <c r="E137" s="71"/>
      <c r="F137" s="21"/>
      <c r="G137" s="180"/>
    </row>
    <row r="138" spans="1:7" ht="66">
      <c r="A138" s="145" t="s">
        <v>470</v>
      </c>
      <c r="B138" s="136" t="s">
        <v>123</v>
      </c>
      <c r="C138" s="10" t="s">
        <v>14</v>
      </c>
      <c r="D138" s="107">
        <v>17</v>
      </c>
      <c r="E138" s="71"/>
      <c r="F138" s="21"/>
      <c r="G138" s="180"/>
    </row>
    <row r="139" spans="1:7" ht="79.2">
      <c r="A139" s="145" t="s">
        <v>471</v>
      </c>
      <c r="B139" s="136" t="s">
        <v>124</v>
      </c>
      <c r="C139" s="10" t="s">
        <v>14</v>
      </c>
      <c r="D139" s="107">
        <v>1</v>
      </c>
      <c r="E139" s="71"/>
      <c r="F139" s="21"/>
      <c r="G139" s="180"/>
    </row>
    <row r="140" spans="1:7" ht="66">
      <c r="A140" s="145" t="s">
        <v>472</v>
      </c>
      <c r="B140" s="136" t="s">
        <v>125</v>
      </c>
      <c r="C140" s="10" t="s">
        <v>14</v>
      </c>
      <c r="D140" s="107">
        <v>2</v>
      </c>
      <c r="E140" s="71"/>
      <c r="F140" s="83"/>
      <c r="G140" s="180"/>
    </row>
    <row r="141" spans="1:7" ht="66">
      <c r="A141" s="145" t="s">
        <v>473</v>
      </c>
      <c r="B141" s="136" t="s">
        <v>126</v>
      </c>
      <c r="C141" s="10" t="s">
        <v>14</v>
      </c>
      <c r="D141" s="107">
        <v>1</v>
      </c>
      <c r="E141" s="71"/>
      <c r="F141" s="83"/>
      <c r="G141" s="180"/>
    </row>
    <row r="142" spans="1:7" ht="52.8">
      <c r="A142" s="145" t="s">
        <v>474</v>
      </c>
      <c r="B142" s="136" t="s">
        <v>127</v>
      </c>
      <c r="C142" s="10" t="s">
        <v>14</v>
      </c>
      <c r="D142" s="107">
        <v>5</v>
      </c>
      <c r="E142" s="71"/>
      <c r="F142" s="21"/>
      <c r="G142" s="180"/>
    </row>
    <row r="143" spans="1:7" ht="52.8">
      <c r="A143" s="145" t="s">
        <v>475</v>
      </c>
      <c r="B143" s="136" t="s">
        <v>128</v>
      </c>
      <c r="C143" s="10" t="s">
        <v>14</v>
      </c>
      <c r="D143" s="107">
        <v>1</v>
      </c>
      <c r="E143" s="71"/>
      <c r="F143" s="83"/>
      <c r="G143" s="180"/>
    </row>
    <row r="144" spans="1:7">
      <c r="A144" s="145" t="s">
        <v>476</v>
      </c>
      <c r="B144" s="136" t="s">
        <v>129</v>
      </c>
      <c r="C144" s="10" t="s">
        <v>14</v>
      </c>
      <c r="D144" s="107">
        <v>1</v>
      </c>
      <c r="E144" s="71"/>
      <c r="F144" s="21"/>
      <c r="G144" s="180"/>
    </row>
    <row r="145" spans="1:7" ht="26.4">
      <c r="A145" s="145" t="s">
        <v>477</v>
      </c>
      <c r="B145" s="136" t="s">
        <v>79</v>
      </c>
      <c r="C145" s="10" t="s">
        <v>14</v>
      </c>
      <c r="D145" s="107">
        <v>1</v>
      </c>
      <c r="E145" s="71"/>
      <c r="F145" s="21"/>
      <c r="G145" s="180"/>
    </row>
    <row r="146" spans="1:7">
      <c r="A146" s="148" t="s">
        <v>478</v>
      </c>
      <c r="B146" s="8" t="s">
        <v>98</v>
      </c>
      <c r="C146" s="13"/>
      <c r="D146" s="17"/>
      <c r="E146" s="70"/>
      <c r="F146" s="82"/>
      <c r="G146" s="180"/>
    </row>
    <row r="147" spans="1:7" ht="79.2">
      <c r="A147" s="145" t="s">
        <v>479</v>
      </c>
      <c r="B147" s="136" t="s">
        <v>115</v>
      </c>
      <c r="C147" s="10" t="s">
        <v>14</v>
      </c>
      <c r="D147" s="107">
        <f>4+4+4</f>
        <v>12</v>
      </c>
      <c r="E147" s="71"/>
      <c r="F147" s="21"/>
      <c r="G147" s="180"/>
    </row>
    <row r="148" spans="1:7" ht="52.8">
      <c r="A148" s="145" t="s">
        <v>460</v>
      </c>
      <c r="B148" s="136" t="s">
        <v>116</v>
      </c>
      <c r="C148" s="10" t="s">
        <v>14</v>
      </c>
      <c r="D148" s="107">
        <v>3</v>
      </c>
      <c r="E148" s="71"/>
      <c r="F148" s="21"/>
      <c r="G148" s="180"/>
    </row>
    <row r="149" spans="1:7" ht="39.6">
      <c r="A149" s="145" t="s">
        <v>480</v>
      </c>
      <c r="B149" s="136" t="s">
        <v>119</v>
      </c>
      <c r="C149" s="10" t="s">
        <v>14</v>
      </c>
      <c r="D149" s="107">
        <v>1</v>
      </c>
      <c r="E149" s="71"/>
      <c r="F149" s="21"/>
      <c r="G149" s="180"/>
    </row>
    <row r="150" spans="1:7" ht="66">
      <c r="A150" s="145" t="s">
        <v>481</v>
      </c>
      <c r="B150" s="136" t="s">
        <v>121</v>
      </c>
      <c r="C150" s="10" t="s">
        <v>14</v>
      </c>
      <c r="D150" s="107">
        <v>1</v>
      </c>
      <c r="E150" s="71"/>
      <c r="F150" s="21"/>
      <c r="G150" s="180"/>
    </row>
    <row r="151" spans="1:7" ht="66">
      <c r="A151" s="145" t="s">
        <v>482</v>
      </c>
      <c r="B151" s="136" t="s">
        <v>122</v>
      </c>
      <c r="C151" s="10" t="s">
        <v>14</v>
      </c>
      <c r="D151" s="107">
        <v>3</v>
      </c>
      <c r="E151" s="71"/>
      <c r="F151" s="21"/>
      <c r="G151" s="180"/>
    </row>
    <row r="152" spans="1:7" ht="66">
      <c r="A152" s="145" t="s">
        <v>483</v>
      </c>
      <c r="B152" s="136" t="s">
        <v>123</v>
      </c>
      <c r="C152" s="10" t="s">
        <v>14</v>
      </c>
      <c r="D152" s="107">
        <f>8+8+8</f>
        <v>24</v>
      </c>
      <c r="E152" s="71"/>
      <c r="F152" s="21"/>
      <c r="G152" s="180"/>
    </row>
    <row r="153" spans="1:7" ht="79.2">
      <c r="A153" s="145" t="s">
        <v>484</v>
      </c>
      <c r="B153" s="136" t="s">
        <v>124</v>
      </c>
      <c r="C153" s="10" t="s">
        <v>14</v>
      </c>
      <c r="D153" s="107">
        <v>3</v>
      </c>
      <c r="E153" s="71"/>
      <c r="F153" s="21"/>
      <c r="G153" s="180"/>
    </row>
    <row r="154" spans="1:7" ht="52.8">
      <c r="A154" s="145" t="s">
        <v>485</v>
      </c>
      <c r="B154" s="136" t="s">
        <v>127</v>
      </c>
      <c r="C154" s="10" t="s">
        <v>14</v>
      </c>
      <c r="D154" s="107">
        <f>3+3+3</f>
        <v>9</v>
      </c>
      <c r="E154" s="71"/>
      <c r="F154" s="21"/>
      <c r="G154" s="180"/>
    </row>
    <row r="155" spans="1:7" ht="41.1" customHeight="1">
      <c r="A155" s="143"/>
      <c r="B155" s="182" t="s">
        <v>346</v>
      </c>
      <c r="C155" s="182"/>
      <c r="D155" s="182"/>
      <c r="E155" s="182"/>
      <c r="F155" s="182"/>
      <c r="G155" s="180"/>
    </row>
    <row r="156" spans="1:7" ht="41.1" customHeight="1">
      <c r="A156" s="143">
        <v>2.2000000000000002</v>
      </c>
      <c r="B156" s="182" t="s">
        <v>343</v>
      </c>
      <c r="C156" s="182"/>
      <c r="D156" s="182"/>
      <c r="E156" s="182"/>
      <c r="F156" s="182"/>
      <c r="G156" s="180"/>
    </row>
    <row r="157" spans="1:7">
      <c r="A157" s="143" t="s">
        <v>486</v>
      </c>
      <c r="B157" s="8" t="s">
        <v>8</v>
      </c>
      <c r="C157" s="13"/>
      <c r="D157" s="17"/>
      <c r="E157" s="70"/>
      <c r="F157" s="82"/>
      <c r="G157" s="180"/>
    </row>
    <row r="158" spans="1:7">
      <c r="A158" s="145" t="s">
        <v>487</v>
      </c>
      <c r="B158" s="9" t="s">
        <v>33</v>
      </c>
      <c r="C158" s="10" t="s">
        <v>12</v>
      </c>
      <c r="D158" s="18">
        <v>403.86059999999998</v>
      </c>
      <c r="E158" s="71"/>
      <c r="F158" s="21"/>
      <c r="G158" s="180"/>
    </row>
    <row r="159" spans="1:7">
      <c r="A159" s="148" t="s">
        <v>488</v>
      </c>
      <c r="B159" s="8" t="s">
        <v>34</v>
      </c>
      <c r="C159" s="13"/>
      <c r="D159" s="17"/>
      <c r="E159" s="70"/>
      <c r="F159" s="82"/>
      <c r="G159" s="180"/>
    </row>
    <row r="160" spans="1:7" ht="26.4">
      <c r="A160" s="145" t="s">
        <v>489</v>
      </c>
      <c r="B160" s="9" t="s">
        <v>307</v>
      </c>
      <c r="C160" s="10" t="s">
        <v>18</v>
      </c>
      <c r="D160" s="18">
        <v>517.4538</v>
      </c>
      <c r="E160" s="71"/>
      <c r="F160" s="21"/>
      <c r="G160" s="180"/>
    </row>
    <row r="161" spans="1:9" ht="26.4">
      <c r="A161" s="145" t="s">
        <v>490</v>
      </c>
      <c r="B161" s="9" t="s">
        <v>36</v>
      </c>
      <c r="C161" s="10" t="s">
        <v>18</v>
      </c>
      <c r="D161" s="18">
        <v>60.886800000000001</v>
      </c>
      <c r="E161" s="71"/>
      <c r="F161" s="21"/>
      <c r="G161" s="180"/>
    </row>
    <row r="162" spans="1:9">
      <c r="A162" s="148" t="s">
        <v>491</v>
      </c>
      <c r="B162" s="8" t="s">
        <v>48</v>
      </c>
      <c r="C162" s="13"/>
      <c r="D162" s="17"/>
      <c r="E162" s="70"/>
      <c r="F162" s="82"/>
      <c r="G162" s="180"/>
    </row>
    <row r="163" spans="1:9">
      <c r="A163" s="148" t="s">
        <v>492</v>
      </c>
      <c r="B163" s="8" t="s">
        <v>90</v>
      </c>
      <c r="C163" s="13"/>
      <c r="D163" s="17"/>
      <c r="E163" s="70"/>
      <c r="F163" s="82"/>
      <c r="G163" s="180"/>
    </row>
    <row r="164" spans="1:9" ht="26.4">
      <c r="A164" s="145" t="s">
        <v>493</v>
      </c>
      <c r="B164" s="3" t="s">
        <v>17</v>
      </c>
      <c r="C164" s="4" t="s">
        <v>18</v>
      </c>
      <c r="D164" s="5">
        <v>26.4</v>
      </c>
      <c r="E164" s="27"/>
      <c r="F164" s="21"/>
      <c r="G164" s="180"/>
    </row>
    <row r="165" spans="1:9" ht="26.4">
      <c r="A165" s="145" t="s">
        <v>494</v>
      </c>
      <c r="B165" s="3" t="s">
        <v>19</v>
      </c>
      <c r="C165" s="4" t="s">
        <v>18</v>
      </c>
      <c r="D165" s="5">
        <v>21.384</v>
      </c>
      <c r="E165" s="27"/>
      <c r="F165" s="21"/>
      <c r="G165" s="180"/>
    </row>
    <row r="166" spans="1:9" ht="26.4">
      <c r="A166" s="145" t="s">
        <v>495</v>
      </c>
      <c r="B166" s="3" t="s">
        <v>108</v>
      </c>
      <c r="C166" s="4" t="s">
        <v>18</v>
      </c>
      <c r="D166" s="18">
        <v>2.8159999999999998</v>
      </c>
      <c r="E166" s="27"/>
      <c r="F166" s="21"/>
      <c r="G166" s="180"/>
    </row>
    <row r="167" spans="1:9">
      <c r="A167" s="145" t="s">
        <v>496</v>
      </c>
      <c r="B167" s="3" t="s">
        <v>20</v>
      </c>
      <c r="C167" s="4" t="s">
        <v>18</v>
      </c>
      <c r="D167" s="5">
        <v>16.79</v>
      </c>
      <c r="E167" s="72"/>
      <c r="F167" s="21"/>
      <c r="G167" s="180"/>
    </row>
    <row r="168" spans="1:9">
      <c r="A168" s="145" t="s">
        <v>497</v>
      </c>
      <c r="B168" s="3" t="s">
        <v>109</v>
      </c>
      <c r="C168" s="4" t="s">
        <v>18</v>
      </c>
      <c r="D168" s="18">
        <v>5.94</v>
      </c>
      <c r="E168" s="72"/>
      <c r="F168" s="21"/>
      <c r="G168" s="180"/>
    </row>
    <row r="169" spans="1:9" ht="52.8">
      <c r="A169" s="145" t="s">
        <v>498</v>
      </c>
      <c r="B169" s="6" t="s">
        <v>94</v>
      </c>
      <c r="C169" s="10" t="s">
        <v>12</v>
      </c>
      <c r="D169" s="18">
        <v>403.86059999999998</v>
      </c>
      <c r="E169" s="72"/>
      <c r="F169" s="21"/>
      <c r="G169" s="180"/>
      <c r="I169" s="22"/>
    </row>
    <row r="170" spans="1:9">
      <c r="A170" s="148" t="s">
        <v>499</v>
      </c>
      <c r="B170" s="8" t="s">
        <v>97</v>
      </c>
      <c r="C170" s="13"/>
      <c r="D170" s="17"/>
      <c r="E170" s="70"/>
      <c r="F170" s="82"/>
      <c r="G170" s="180"/>
      <c r="I170" s="22"/>
    </row>
    <row r="171" spans="1:9" ht="26.4">
      <c r="A171" s="145" t="s">
        <v>500</v>
      </c>
      <c r="B171" s="6" t="s">
        <v>23</v>
      </c>
      <c r="C171" s="4" t="s">
        <v>18</v>
      </c>
      <c r="D171" s="5">
        <v>26.783999999999999</v>
      </c>
      <c r="E171" s="27"/>
      <c r="F171" s="21"/>
      <c r="G171" s="180"/>
    </row>
    <row r="172" spans="1:9" ht="26.4">
      <c r="A172" s="145" t="s">
        <v>503</v>
      </c>
      <c r="B172" s="6" t="s">
        <v>99</v>
      </c>
      <c r="C172" s="4" t="s">
        <v>18</v>
      </c>
      <c r="D172" s="5">
        <v>3.4076</v>
      </c>
      <c r="E172" s="72"/>
      <c r="F172" s="21"/>
      <c r="G172" s="180"/>
    </row>
    <row r="173" spans="1:9">
      <c r="A173" s="145" t="s">
        <v>504</v>
      </c>
      <c r="B173" s="6" t="s">
        <v>21</v>
      </c>
      <c r="C173" s="4" t="s">
        <v>18</v>
      </c>
      <c r="D173" s="5">
        <v>1.6799999999999999E-2</v>
      </c>
      <c r="E173" s="72"/>
      <c r="F173" s="21"/>
      <c r="G173" s="180"/>
    </row>
    <row r="174" spans="1:9" ht="26.4">
      <c r="A174" s="145" t="s">
        <v>505</v>
      </c>
      <c r="B174" s="6" t="s">
        <v>22</v>
      </c>
      <c r="C174" s="4" t="s">
        <v>18</v>
      </c>
      <c r="D174" s="5">
        <v>1.764</v>
      </c>
      <c r="E174" s="72"/>
      <c r="F174" s="21"/>
      <c r="G174" s="180"/>
    </row>
    <row r="175" spans="1:9">
      <c r="A175" s="145" t="s">
        <v>506</v>
      </c>
      <c r="B175" s="6" t="s">
        <v>24</v>
      </c>
      <c r="C175" s="4" t="s">
        <v>18</v>
      </c>
      <c r="D175" s="5">
        <v>3.7010000000000001</v>
      </c>
      <c r="E175" s="72"/>
      <c r="F175" s="21"/>
      <c r="G175" s="180"/>
    </row>
    <row r="176" spans="1:9">
      <c r="A176" s="145" t="s">
        <v>507</v>
      </c>
      <c r="B176" s="6" t="s">
        <v>25</v>
      </c>
      <c r="C176" s="4" t="s">
        <v>18</v>
      </c>
      <c r="D176" s="5">
        <v>4.4412000000000003</v>
      </c>
      <c r="E176" s="72"/>
      <c r="F176" s="21"/>
      <c r="G176" s="180"/>
    </row>
    <row r="177" spans="1:9">
      <c r="A177" s="145" t="s">
        <v>508</v>
      </c>
      <c r="B177" s="6" t="s">
        <v>26</v>
      </c>
      <c r="C177" s="4" t="s">
        <v>18</v>
      </c>
      <c r="D177" s="5">
        <v>6.2141099999999998</v>
      </c>
      <c r="E177" s="72"/>
      <c r="F177" s="21"/>
      <c r="G177" s="180"/>
    </row>
    <row r="178" spans="1:9">
      <c r="A178" s="145" t="s">
        <v>509</v>
      </c>
      <c r="B178" s="6" t="s">
        <v>27</v>
      </c>
      <c r="C178" s="4" t="s">
        <v>18</v>
      </c>
      <c r="D178" s="5">
        <v>15.45</v>
      </c>
      <c r="E178" s="72"/>
      <c r="F178" s="21"/>
      <c r="G178" s="180"/>
    </row>
    <row r="179" spans="1:9">
      <c r="A179" s="145" t="s">
        <v>510</v>
      </c>
      <c r="B179" s="6" t="s">
        <v>28</v>
      </c>
      <c r="C179" s="4" t="s">
        <v>18</v>
      </c>
      <c r="D179" s="5">
        <v>3.7290000000000001</v>
      </c>
      <c r="E179" s="72"/>
      <c r="F179" s="21"/>
      <c r="G179" s="180"/>
    </row>
    <row r="180" spans="1:9">
      <c r="A180" s="145" t="s">
        <v>511</v>
      </c>
      <c r="B180" s="6" t="s">
        <v>30</v>
      </c>
      <c r="C180" s="7" t="s">
        <v>31</v>
      </c>
      <c r="D180" s="5">
        <v>95.2</v>
      </c>
      <c r="E180" s="72"/>
      <c r="F180" s="21"/>
      <c r="G180" s="180"/>
    </row>
    <row r="181" spans="1:9">
      <c r="A181" s="145" t="s">
        <v>512</v>
      </c>
      <c r="B181" s="6" t="s">
        <v>32</v>
      </c>
      <c r="C181" s="7" t="s">
        <v>12</v>
      </c>
      <c r="D181" s="5">
        <v>420.37689999999998</v>
      </c>
      <c r="E181" s="72"/>
      <c r="F181" s="21"/>
      <c r="G181" s="180"/>
    </row>
    <row r="182" spans="1:9">
      <c r="A182" s="148" t="s">
        <v>513</v>
      </c>
      <c r="B182" s="8" t="s">
        <v>98</v>
      </c>
      <c r="C182" s="13"/>
      <c r="D182" s="17"/>
      <c r="E182" s="70"/>
      <c r="F182" s="82"/>
      <c r="G182" s="180"/>
      <c r="I182" s="22"/>
    </row>
    <row r="183" spans="1:9" ht="26.4">
      <c r="A183" s="145" t="s">
        <v>514</v>
      </c>
      <c r="B183" s="6" t="s">
        <v>23</v>
      </c>
      <c r="C183" s="4" t="s">
        <v>18</v>
      </c>
      <c r="D183" s="5">
        <v>23.184000000000001</v>
      </c>
      <c r="E183" s="27"/>
      <c r="F183" s="21"/>
      <c r="G183" s="180"/>
    </row>
    <row r="184" spans="1:9" ht="26.4">
      <c r="A184" s="145" t="s">
        <v>515</v>
      </c>
      <c r="B184" s="6" t="s">
        <v>99</v>
      </c>
      <c r="C184" s="4" t="s">
        <v>18</v>
      </c>
      <c r="D184" s="5">
        <v>3.4076</v>
      </c>
      <c r="E184" s="72"/>
      <c r="F184" s="21"/>
      <c r="G184" s="180"/>
    </row>
    <row r="185" spans="1:9">
      <c r="A185" s="145" t="s">
        <v>516</v>
      </c>
      <c r="B185" s="6" t="s">
        <v>29</v>
      </c>
      <c r="C185" s="4" t="s">
        <v>18</v>
      </c>
      <c r="D185" s="5">
        <v>17.437750000000001</v>
      </c>
      <c r="E185" s="72"/>
      <c r="F185" s="21"/>
      <c r="G185" s="180"/>
    </row>
    <row r="186" spans="1:9">
      <c r="A186" s="145" t="s">
        <v>517</v>
      </c>
      <c r="B186" s="6" t="s">
        <v>30</v>
      </c>
      <c r="C186" s="7" t="s">
        <v>31</v>
      </c>
      <c r="D186" s="5">
        <v>117.3</v>
      </c>
      <c r="E186" s="72"/>
      <c r="F186" s="21"/>
      <c r="G186" s="180"/>
    </row>
    <row r="187" spans="1:9">
      <c r="A187" s="148" t="s">
        <v>518</v>
      </c>
      <c r="B187" s="8" t="s">
        <v>96</v>
      </c>
      <c r="C187" s="13"/>
      <c r="D187" s="17"/>
      <c r="E187" s="70"/>
      <c r="F187" s="82"/>
      <c r="G187" s="180"/>
    </row>
    <row r="188" spans="1:9">
      <c r="A188" s="148" t="s">
        <v>519</v>
      </c>
      <c r="B188" s="8" t="s">
        <v>97</v>
      </c>
      <c r="C188" s="13"/>
      <c r="D188" s="17"/>
      <c r="E188" s="70"/>
      <c r="F188" s="82"/>
      <c r="G188" s="180"/>
    </row>
    <row r="189" spans="1:9" ht="39.6">
      <c r="A189" s="145" t="s">
        <v>520</v>
      </c>
      <c r="B189" s="9" t="s">
        <v>95</v>
      </c>
      <c r="C189" s="10" t="s">
        <v>12</v>
      </c>
      <c r="D189" s="18">
        <v>334.13</v>
      </c>
      <c r="E189" s="71"/>
      <c r="F189" s="21"/>
      <c r="G189" s="180"/>
    </row>
    <row r="190" spans="1:9" ht="39.6">
      <c r="A190" s="145" t="s">
        <v>521</v>
      </c>
      <c r="B190" s="9" t="s">
        <v>45</v>
      </c>
      <c r="C190" s="10" t="s">
        <v>12</v>
      </c>
      <c r="D190" s="18">
        <v>18.75</v>
      </c>
      <c r="E190" s="71"/>
      <c r="F190" s="21"/>
      <c r="G190" s="180"/>
    </row>
    <row r="191" spans="1:9" ht="39.6">
      <c r="A191" s="145" t="s">
        <v>522</v>
      </c>
      <c r="B191" s="9" t="s">
        <v>44</v>
      </c>
      <c r="C191" s="10" t="s">
        <v>12</v>
      </c>
      <c r="D191" s="18">
        <v>10.37</v>
      </c>
      <c r="E191" s="71"/>
      <c r="F191" s="21"/>
      <c r="G191" s="180"/>
    </row>
    <row r="192" spans="1:9">
      <c r="A192" s="148" t="s">
        <v>523</v>
      </c>
      <c r="B192" s="8" t="s">
        <v>98</v>
      </c>
      <c r="C192" s="13"/>
      <c r="D192" s="17"/>
      <c r="E192" s="70"/>
      <c r="F192" s="82"/>
      <c r="G192" s="180"/>
    </row>
    <row r="193" spans="1:7" ht="39.6">
      <c r="A193" s="145" t="s">
        <v>524</v>
      </c>
      <c r="B193" s="9" t="s">
        <v>95</v>
      </c>
      <c r="C193" s="10" t="s">
        <v>12</v>
      </c>
      <c r="D193" s="18">
        <v>342.28</v>
      </c>
      <c r="E193" s="71"/>
      <c r="F193" s="21"/>
      <c r="G193" s="180"/>
    </row>
    <row r="194" spans="1:7" ht="39.6">
      <c r="A194" s="145" t="s">
        <v>525</v>
      </c>
      <c r="B194" s="9" t="s">
        <v>45</v>
      </c>
      <c r="C194" s="10" t="s">
        <v>12</v>
      </c>
      <c r="D194" s="18">
        <v>18.75</v>
      </c>
      <c r="E194" s="71"/>
      <c r="F194" s="21"/>
      <c r="G194" s="180"/>
    </row>
    <row r="195" spans="1:7" ht="39.6">
      <c r="A195" s="145" t="s">
        <v>526</v>
      </c>
      <c r="B195" s="9" t="s">
        <v>44</v>
      </c>
      <c r="C195" s="10" t="s">
        <v>12</v>
      </c>
      <c r="D195" s="18">
        <v>11.73</v>
      </c>
      <c r="E195" s="71"/>
      <c r="F195" s="21"/>
      <c r="G195" s="180"/>
    </row>
    <row r="196" spans="1:7">
      <c r="A196" s="148" t="s">
        <v>527</v>
      </c>
      <c r="B196" s="8" t="s">
        <v>38</v>
      </c>
      <c r="C196" s="13"/>
      <c r="D196" s="17"/>
      <c r="E196" s="70"/>
      <c r="F196" s="82"/>
      <c r="G196" s="180"/>
    </row>
    <row r="197" spans="1:7">
      <c r="A197" s="148" t="s">
        <v>528</v>
      </c>
      <c r="B197" s="8" t="s">
        <v>97</v>
      </c>
      <c r="C197" s="13"/>
      <c r="D197" s="17"/>
      <c r="E197" s="70"/>
      <c r="F197" s="82"/>
      <c r="G197" s="180"/>
    </row>
    <row r="198" spans="1:7" ht="26.4">
      <c r="A198" s="145" t="s">
        <v>529</v>
      </c>
      <c r="B198" s="9" t="s">
        <v>39</v>
      </c>
      <c r="C198" s="10" t="s">
        <v>12</v>
      </c>
      <c r="D198" s="18">
        <v>581.41399999999999</v>
      </c>
      <c r="E198" s="71"/>
      <c r="F198" s="21"/>
      <c r="G198" s="180"/>
    </row>
    <row r="199" spans="1:7">
      <c r="A199" s="145" t="s">
        <v>530</v>
      </c>
      <c r="B199" s="9" t="s">
        <v>40</v>
      </c>
      <c r="C199" s="10" t="s">
        <v>12</v>
      </c>
      <c r="D199" s="18">
        <v>537.25800000000004</v>
      </c>
      <c r="E199" s="71"/>
      <c r="F199" s="21"/>
      <c r="G199" s="180"/>
    </row>
    <row r="200" spans="1:7" ht="52.8">
      <c r="A200" s="145" t="s">
        <v>531</v>
      </c>
      <c r="B200" s="9" t="s">
        <v>41</v>
      </c>
      <c r="C200" s="10" t="s">
        <v>12</v>
      </c>
      <c r="D200" s="18">
        <v>186.08</v>
      </c>
      <c r="E200" s="71"/>
      <c r="F200" s="21"/>
      <c r="G200" s="180"/>
    </row>
    <row r="201" spans="1:7" ht="39.6">
      <c r="A201" s="145" t="s">
        <v>532</v>
      </c>
      <c r="B201" s="9" t="s">
        <v>42</v>
      </c>
      <c r="C201" s="10" t="s">
        <v>12</v>
      </c>
      <c r="D201" s="18">
        <v>180.518</v>
      </c>
      <c r="E201" s="71"/>
      <c r="F201" s="21"/>
      <c r="G201" s="180"/>
    </row>
    <row r="202" spans="1:7" ht="39.6">
      <c r="A202" s="145" t="s">
        <v>533</v>
      </c>
      <c r="B202" s="9" t="s">
        <v>43</v>
      </c>
      <c r="C202" s="10" t="s">
        <v>12</v>
      </c>
      <c r="D202" s="18">
        <v>170.666</v>
      </c>
      <c r="E202" s="71"/>
      <c r="F202" s="21"/>
      <c r="G202" s="180"/>
    </row>
    <row r="203" spans="1:7">
      <c r="A203" s="145" t="s">
        <v>534</v>
      </c>
      <c r="B203" s="9" t="s">
        <v>46</v>
      </c>
      <c r="C203" s="10" t="s">
        <v>12</v>
      </c>
      <c r="D203" s="18">
        <v>167.58</v>
      </c>
      <c r="E203" s="71"/>
      <c r="F203" s="21"/>
      <c r="G203" s="180"/>
    </row>
    <row r="204" spans="1:7" ht="66">
      <c r="A204" s="145" t="s">
        <v>535</v>
      </c>
      <c r="B204" s="9" t="s">
        <v>47</v>
      </c>
      <c r="C204" s="10" t="s">
        <v>12</v>
      </c>
      <c r="D204" s="18">
        <v>44.155999999999999</v>
      </c>
      <c r="E204" s="71"/>
      <c r="F204" s="21"/>
      <c r="G204" s="180"/>
    </row>
    <row r="205" spans="1:7" ht="52.8">
      <c r="A205" s="145" t="s">
        <v>536</v>
      </c>
      <c r="B205" s="9" t="s">
        <v>113</v>
      </c>
      <c r="C205" s="10" t="s">
        <v>12</v>
      </c>
      <c r="D205" s="18">
        <v>7</v>
      </c>
      <c r="E205" s="71"/>
      <c r="F205" s="21"/>
      <c r="G205" s="180"/>
    </row>
    <row r="206" spans="1:7">
      <c r="A206" s="148" t="s">
        <v>537</v>
      </c>
      <c r="B206" s="8" t="s">
        <v>98</v>
      </c>
      <c r="C206" s="13"/>
      <c r="D206" s="17"/>
      <c r="E206" s="70"/>
      <c r="F206" s="82"/>
      <c r="G206" s="180"/>
    </row>
    <row r="207" spans="1:7" ht="26.4">
      <c r="A207" s="145" t="s">
        <v>501</v>
      </c>
      <c r="B207" s="9" t="s">
        <v>39</v>
      </c>
      <c r="C207" s="10" t="s">
        <v>12</v>
      </c>
      <c r="D207" s="18">
        <v>748.06820000000005</v>
      </c>
      <c r="E207" s="71"/>
      <c r="F207" s="21"/>
      <c r="G207" s="180"/>
    </row>
    <row r="208" spans="1:7">
      <c r="A208" s="145" t="s">
        <v>538</v>
      </c>
      <c r="B208" s="9" t="s">
        <v>40</v>
      </c>
      <c r="C208" s="10" t="s">
        <v>12</v>
      </c>
      <c r="D208" s="18">
        <v>703.91219999999998</v>
      </c>
      <c r="E208" s="71"/>
      <c r="F208" s="21"/>
      <c r="G208" s="180"/>
    </row>
    <row r="209" spans="1:7" ht="52.8">
      <c r="A209" s="145" t="s">
        <v>539</v>
      </c>
      <c r="B209" s="9" t="s">
        <v>41</v>
      </c>
      <c r="C209" s="10" t="s">
        <v>12</v>
      </c>
      <c r="D209" s="18">
        <v>289.03649999999999</v>
      </c>
      <c r="E209" s="71"/>
      <c r="F209" s="21"/>
      <c r="G209" s="180"/>
    </row>
    <row r="210" spans="1:7" ht="39.6">
      <c r="A210" s="145" t="s">
        <v>540</v>
      </c>
      <c r="B210" s="9" t="s">
        <v>42</v>
      </c>
      <c r="C210" s="10" t="s">
        <v>12</v>
      </c>
      <c r="D210" s="18">
        <v>180.518</v>
      </c>
      <c r="E210" s="71"/>
      <c r="F210" s="21"/>
      <c r="G210" s="180"/>
    </row>
    <row r="211" spans="1:7" ht="39.6">
      <c r="A211" s="145" t="s">
        <v>502</v>
      </c>
      <c r="B211" s="9" t="s">
        <v>43</v>
      </c>
      <c r="C211" s="10" t="s">
        <v>12</v>
      </c>
      <c r="D211" s="18">
        <v>234.35769999999999</v>
      </c>
      <c r="E211" s="71"/>
      <c r="F211" s="21"/>
      <c r="G211" s="180"/>
    </row>
    <row r="212" spans="1:7">
      <c r="A212" s="145" t="s">
        <v>541</v>
      </c>
      <c r="B212" s="9" t="s">
        <v>46</v>
      </c>
      <c r="C212" s="10" t="s">
        <v>12</v>
      </c>
      <c r="D212" s="18">
        <v>93.1</v>
      </c>
      <c r="E212" s="71"/>
      <c r="F212" s="21"/>
      <c r="G212" s="180"/>
    </row>
    <row r="213" spans="1:7" ht="66">
      <c r="A213" s="145" t="s">
        <v>542</v>
      </c>
      <c r="B213" s="9" t="s">
        <v>47</v>
      </c>
      <c r="C213" s="10" t="s">
        <v>12</v>
      </c>
      <c r="D213" s="18">
        <v>44.155999999999999</v>
      </c>
      <c r="E213" s="71"/>
      <c r="F213" s="21"/>
      <c r="G213" s="180"/>
    </row>
    <row r="214" spans="1:7" ht="52.8">
      <c r="A214" s="145" t="s">
        <v>543</v>
      </c>
      <c r="B214" s="9" t="s">
        <v>113</v>
      </c>
      <c r="C214" s="10" t="s">
        <v>12</v>
      </c>
      <c r="D214" s="18">
        <v>7</v>
      </c>
      <c r="E214" s="71"/>
      <c r="F214" s="21"/>
      <c r="G214" s="180"/>
    </row>
    <row r="215" spans="1:7">
      <c r="A215" s="148" t="s">
        <v>544</v>
      </c>
      <c r="B215" s="8" t="s">
        <v>49</v>
      </c>
      <c r="C215" s="13"/>
      <c r="D215" s="17"/>
      <c r="E215" s="70"/>
      <c r="F215" s="82"/>
      <c r="G215" s="180"/>
    </row>
    <row r="216" spans="1:7">
      <c r="A216" s="148" t="s">
        <v>545</v>
      </c>
      <c r="B216" s="8" t="s">
        <v>97</v>
      </c>
      <c r="C216" s="13"/>
      <c r="D216" s="17"/>
      <c r="E216" s="70"/>
      <c r="F216" s="82"/>
      <c r="G216" s="180"/>
    </row>
    <row r="217" spans="1:7" ht="26.4">
      <c r="A217" s="145" t="s">
        <v>546</v>
      </c>
      <c r="B217" s="9" t="s">
        <v>87</v>
      </c>
      <c r="C217" s="10" t="s">
        <v>12</v>
      </c>
      <c r="D217" s="18">
        <v>403.86059999999998</v>
      </c>
      <c r="E217" s="71"/>
      <c r="F217" s="21"/>
      <c r="G217" s="180"/>
    </row>
    <row r="218" spans="1:7" ht="26.4">
      <c r="A218" s="145" t="s">
        <v>547</v>
      </c>
      <c r="B218" s="9" t="s">
        <v>81</v>
      </c>
      <c r="C218" s="10" t="s">
        <v>12</v>
      </c>
      <c r="D218" s="18">
        <v>44.640099999999997</v>
      </c>
      <c r="E218" s="73"/>
      <c r="F218" s="21"/>
      <c r="G218" s="180"/>
    </row>
    <row r="219" spans="1:7" ht="26.4">
      <c r="A219" s="145" t="s">
        <v>548</v>
      </c>
      <c r="B219" s="9" t="s">
        <v>50</v>
      </c>
      <c r="C219" s="10" t="s">
        <v>31</v>
      </c>
      <c r="D219" s="18">
        <v>38.68</v>
      </c>
      <c r="E219" s="71"/>
      <c r="F219" s="21"/>
      <c r="G219" s="180"/>
    </row>
    <row r="220" spans="1:7">
      <c r="A220" s="148" t="s">
        <v>549</v>
      </c>
      <c r="B220" s="8" t="s">
        <v>98</v>
      </c>
      <c r="C220" s="13"/>
      <c r="D220" s="17"/>
      <c r="E220" s="70"/>
      <c r="F220" s="82"/>
      <c r="G220" s="180"/>
    </row>
    <row r="221" spans="1:7" ht="26.4">
      <c r="A221" s="145" t="s">
        <v>550</v>
      </c>
      <c r="B221" s="9" t="s">
        <v>87</v>
      </c>
      <c r="C221" s="10" t="s">
        <v>12</v>
      </c>
      <c r="D221" s="18">
        <v>363.3997</v>
      </c>
      <c r="E221" s="71"/>
      <c r="F221" s="21"/>
      <c r="G221" s="180"/>
    </row>
    <row r="222" spans="1:7" ht="26.4">
      <c r="A222" s="145" t="s">
        <v>551</v>
      </c>
      <c r="B222" s="9" t="s">
        <v>81</v>
      </c>
      <c r="C222" s="10" t="s">
        <v>12</v>
      </c>
      <c r="D222" s="18">
        <v>44.640099999999997</v>
      </c>
      <c r="E222" s="73"/>
      <c r="F222" s="21"/>
      <c r="G222" s="180"/>
    </row>
    <row r="223" spans="1:7" ht="26.4">
      <c r="A223" s="145" t="s">
        <v>552</v>
      </c>
      <c r="B223" s="9" t="s">
        <v>50</v>
      </c>
      <c r="C223" s="10" t="s">
        <v>31</v>
      </c>
      <c r="D223" s="18">
        <v>38.68</v>
      </c>
      <c r="E223" s="71"/>
      <c r="F223" s="21"/>
      <c r="G223" s="180"/>
    </row>
    <row r="224" spans="1:7">
      <c r="A224" s="148" t="s">
        <v>553</v>
      </c>
      <c r="B224" s="8" t="s">
        <v>51</v>
      </c>
      <c r="C224" s="13"/>
      <c r="D224" s="17"/>
      <c r="E224" s="70"/>
      <c r="F224" s="82"/>
      <c r="G224" s="180"/>
    </row>
    <row r="225" spans="1:10" ht="79.2">
      <c r="A225" s="145" t="s">
        <v>554</v>
      </c>
      <c r="B225" s="9" t="s">
        <v>52</v>
      </c>
      <c r="C225" s="10" t="s">
        <v>12</v>
      </c>
      <c r="D225" s="18">
        <v>127.36</v>
      </c>
      <c r="E225" s="71"/>
      <c r="F225" s="21"/>
      <c r="G225" s="180"/>
    </row>
    <row r="226" spans="1:10">
      <c r="A226" s="148" t="s">
        <v>555</v>
      </c>
      <c r="B226" s="8" t="s">
        <v>54</v>
      </c>
      <c r="C226" s="13"/>
      <c r="D226" s="17"/>
      <c r="E226" s="70"/>
      <c r="F226" s="82"/>
      <c r="G226" s="180"/>
    </row>
    <row r="227" spans="1:10" ht="92.4">
      <c r="A227" s="145" t="s">
        <v>556</v>
      </c>
      <c r="B227" s="20" t="s">
        <v>301</v>
      </c>
      <c r="C227" s="10" t="s">
        <v>14</v>
      </c>
      <c r="D227" s="18">
        <v>20</v>
      </c>
      <c r="E227" s="73"/>
      <c r="F227" s="21"/>
      <c r="G227" s="180"/>
      <c r="J227" s="160"/>
    </row>
    <row r="228" spans="1:10" ht="39.6">
      <c r="A228" s="145" t="s">
        <v>557</v>
      </c>
      <c r="B228" s="9" t="s">
        <v>55</v>
      </c>
      <c r="C228" s="10" t="s">
        <v>12</v>
      </c>
      <c r="D228" s="18">
        <v>24</v>
      </c>
      <c r="E228" s="73"/>
      <c r="F228" s="21"/>
      <c r="G228" s="180"/>
      <c r="J228" s="160"/>
    </row>
    <row r="229" spans="1:10">
      <c r="A229" s="148" t="s">
        <v>558</v>
      </c>
      <c r="B229" s="25" t="s">
        <v>100</v>
      </c>
      <c r="C229" s="25"/>
      <c r="D229" s="26"/>
      <c r="E229" s="74"/>
      <c r="F229" s="82"/>
      <c r="G229" s="180"/>
    </row>
    <row r="230" spans="1:10">
      <c r="A230" s="145" t="s">
        <v>559</v>
      </c>
      <c r="B230" s="3" t="s">
        <v>101</v>
      </c>
      <c r="C230" s="7" t="s">
        <v>31</v>
      </c>
      <c r="D230" s="5">
        <v>48</v>
      </c>
      <c r="E230" s="72"/>
      <c r="F230" s="21"/>
      <c r="G230" s="180"/>
    </row>
    <row r="231" spans="1:10">
      <c r="A231" s="145" t="s">
        <v>560</v>
      </c>
      <c r="B231" s="3" t="s">
        <v>102</v>
      </c>
      <c r="C231" s="7" t="s">
        <v>31</v>
      </c>
      <c r="D231" s="5">
        <v>72.55</v>
      </c>
      <c r="E231" s="72"/>
      <c r="F231" s="21"/>
      <c r="G231" s="180"/>
    </row>
    <row r="232" spans="1:10">
      <c r="A232" s="145" t="s">
        <v>561</v>
      </c>
      <c r="B232" s="3" t="s">
        <v>103</v>
      </c>
      <c r="C232" s="7" t="s">
        <v>31</v>
      </c>
      <c r="D232" s="5">
        <f>42.65*11</f>
        <v>469.15</v>
      </c>
      <c r="E232" s="72"/>
      <c r="F232" s="21"/>
      <c r="G232" s="180"/>
    </row>
    <row r="233" spans="1:10">
      <c r="A233" s="145" t="s">
        <v>562</v>
      </c>
      <c r="B233" s="3" t="s">
        <v>104</v>
      </c>
      <c r="C233" s="7" t="s">
        <v>14</v>
      </c>
      <c r="D233" s="5">
        <v>18</v>
      </c>
      <c r="E233" s="72"/>
      <c r="F233" s="21"/>
      <c r="G233" s="180"/>
    </row>
    <row r="234" spans="1:10">
      <c r="A234" s="145" t="s">
        <v>563</v>
      </c>
      <c r="B234" s="3" t="s">
        <v>105</v>
      </c>
      <c r="C234" s="7" t="s">
        <v>14</v>
      </c>
      <c r="D234" s="5">
        <v>128</v>
      </c>
      <c r="E234" s="72"/>
      <c r="F234" s="21"/>
      <c r="G234" s="180"/>
    </row>
    <row r="235" spans="1:10">
      <c r="A235" s="145" t="s">
        <v>564</v>
      </c>
      <c r="B235" s="3" t="s">
        <v>106</v>
      </c>
      <c r="C235" s="7" t="s">
        <v>14</v>
      </c>
      <c r="D235" s="5">
        <v>48</v>
      </c>
      <c r="E235" s="72"/>
      <c r="F235" s="21"/>
      <c r="G235" s="180"/>
    </row>
    <row r="236" spans="1:10">
      <c r="A236" s="148" t="s">
        <v>574</v>
      </c>
      <c r="B236" s="8" t="s">
        <v>57</v>
      </c>
      <c r="C236" s="13"/>
      <c r="D236" s="17"/>
      <c r="E236" s="70"/>
      <c r="F236" s="82"/>
      <c r="G236" s="180"/>
    </row>
    <row r="237" spans="1:10" ht="84.3" customHeight="1">
      <c r="A237" s="145" t="s">
        <v>575</v>
      </c>
      <c r="B237" s="9" t="s">
        <v>107</v>
      </c>
      <c r="C237" s="10" t="s">
        <v>12</v>
      </c>
      <c r="D237" s="18">
        <v>434.97320000000002</v>
      </c>
      <c r="E237" s="73"/>
      <c r="F237" s="21"/>
      <c r="G237" s="180"/>
    </row>
    <row r="238" spans="1:10" ht="66">
      <c r="A238" s="145" t="s">
        <v>576</v>
      </c>
      <c r="B238" s="9" t="s">
        <v>58</v>
      </c>
      <c r="C238" s="10" t="s">
        <v>31</v>
      </c>
      <c r="D238" s="18">
        <v>523</v>
      </c>
      <c r="E238" s="71"/>
      <c r="F238" s="21"/>
      <c r="G238" s="180"/>
    </row>
    <row r="239" spans="1:10" ht="52.8">
      <c r="A239" s="145" t="s">
        <v>577</v>
      </c>
      <c r="B239" s="9" t="s">
        <v>59</v>
      </c>
      <c r="C239" s="10" t="s">
        <v>31</v>
      </c>
      <c r="D239" s="18">
        <v>42</v>
      </c>
      <c r="E239" s="71"/>
      <c r="F239" s="21"/>
      <c r="G239" s="180"/>
    </row>
    <row r="240" spans="1:10">
      <c r="A240" s="148" t="s">
        <v>578</v>
      </c>
      <c r="B240" s="8" t="s">
        <v>60</v>
      </c>
      <c r="C240" s="13"/>
      <c r="D240" s="17"/>
      <c r="E240" s="70"/>
      <c r="F240" s="82"/>
      <c r="G240" s="180"/>
    </row>
    <row r="241" spans="1:7" ht="39.6">
      <c r="A241" s="145" t="s">
        <v>579</v>
      </c>
      <c r="B241" s="9" t="s">
        <v>61</v>
      </c>
      <c r="C241" s="10" t="s">
        <v>14</v>
      </c>
      <c r="D241" s="18">
        <v>24</v>
      </c>
      <c r="E241" s="71"/>
      <c r="F241" s="21"/>
      <c r="G241" s="180"/>
    </row>
    <row r="242" spans="1:7" ht="39.6">
      <c r="A242" s="145" t="s">
        <v>580</v>
      </c>
      <c r="B242" s="9" t="s">
        <v>62</v>
      </c>
      <c r="C242" s="10" t="s">
        <v>14</v>
      </c>
      <c r="D242" s="18">
        <v>10</v>
      </c>
      <c r="E242" s="71"/>
      <c r="F242" s="21"/>
      <c r="G242" s="180"/>
    </row>
    <row r="243" spans="1:7">
      <c r="A243" s="145" t="s">
        <v>581</v>
      </c>
      <c r="B243" s="9" t="s">
        <v>65</v>
      </c>
      <c r="C243" s="10" t="s">
        <v>14</v>
      </c>
      <c r="D243" s="18">
        <v>8</v>
      </c>
      <c r="E243" s="71"/>
      <c r="F243" s="21"/>
      <c r="G243" s="180"/>
    </row>
    <row r="244" spans="1:7">
      <c r="A244" s="145" t="s">
        <v>582</v>
      </c>
      <c r="B244" s="9" t="s">
        <v>93</v>
      </c>
      <c r="C244" s="10" t="s">
        <v>31</v>
      </c>
      <c r="D244" s="18">
        <v>4</v>
      </c>
      <c r="E244" s="71"/>
      <c r="F244" s="21"/>
      <c r="G244" s="180"/>
    </row>
    <row r="245" spans="1:7">
      <c r="A245" s="148" t="s">
        <v>583</v>
      </c>
      <c r="B245" s="8" t="s">
        <v>68</v>
      </c>
      <c r="C245" s="13"/>
      <c r="D245" s="17"/>
      <c r="E245" s="70"/>
      <c r="F245" s="82"/>
      <c r="G245" s="180"/>
    </row>
    <row r="246" spans="1:7">
      <c r="A246" s="145" t="s">
        <v>584</v>
      </c>
      <c r="B246" s="9" t="s">
        <v>70</v>
      </c>
      <c r="C246" s="10" t="s">
        <v>14</v>
      </c>
      <c r="D246" s="18">
        <v>2</v>
      </c>
      <c r="E246" s="71"/>
      <c r="F246" s="21"/>
      <c r="G246" s="180"/>
    </row>
    <row r="247" spans="1:7">
      <c r="A247" s="145" t="s">
        <v>585</v>
      </c>
      <c r="B247" s="9" t="s">
        <v>71</v>
      </c>
      <c r="C247" s="10" t="s">
        <v>14</v>
      </c>
      <c r="D247" s="18">
        <v>24</v>
      </c>
      <c r="E247" s="71"/>
      <c r="F247" s="21"/>
      <c r="G247" s="180"/>
    </row>
    <row r="248" spans="1:7">
      <c r="A248" s="145" t="s">
        <v>586</v>
      </c>
      <c r="B248" s="9" t="s">
        <v>72</v>
      </c>
      <c r="C248" s="10" t="s">
        <v>14</v>
      </c>
      <c r="D248" s="18">
        <v>4</v>
      </c>
      <c r="E248" s="71"/>
      <c r="F248" s="21"/>
      <c r="G248" s="180"/>
    </row>
    <row r="249" spans="1:7">
      <c r="A249" s="145" t="s">
        <v>587</v>
      </c>
      <c r="B249" s="9" t="s">
        <v>73</v>
      </c>
      <c r="C249" s="10" t="s">
        <v>14</v>
      </c>
      <c r="D249" s="18">
        <v>4</v>
      </c>
      <c r="E249" s="71"/>
      <c r="F249" s="21"/>
      <c r="G249" s="180"/>
    </row>
    <row r="250" spans="1:7">
      <c r="A250" s="145" t="s">
        <v>588</v>
      </c>
      <c r="B250" s="9" t="s">
        <v>74</v>
      </c>
      <c r="C250" s="10" t="s">
        <v>14</v>
      </c>
      <c r="D250" s="18">
        <v>24</v>
      </c>
      <c r="E250" s="71"/>
      <c r="F250" s="21"/>
      <c r="G250" s="180"/>
    </row>
    <row r="251" spans="1:7" ht="24.9" customHeight="1">
      <c r="A251" s="143">
        <v>2.2999999999999998</v>
      </c>
      <c r="B251" s="179" t="s">
        <v>345</v>
      </c>
      <c r="C251" s="179"/>
      <c r="D251" s="179"/>
      <c r="E251" s="179"/>
      <c r="F251" s="179"/>
      <c r="G251" s="180"/>
    </row>
    <row r="252" spans="1:7">
      <c r="A252" s="143" t="s">
        <v>589</v>
      </c>
      <c r="B252" s="8" t="s">
        <v>15</v>
      </c>
      <c r="C252" s="13"/>
      <c r="D252" s="17"/>
      <c r="E252" s="70"/>
      <c r="F252" s="82"/>
      <c r="G252" s="180"/>
    </row>
    <row r="253" spans="1:7">
      <c r="A253" s="145" t="s">
        <v>590</v>
      </c>
      <c r="B253" s="9" t="s">
        <v>33</v>
      </c>
      <c r="C253" s="10" t="s">
        <v>12</v>
      </c>
      <c r="D253" s="18">
        <v>54.468000000000004</v>
      </c>
      <c r="E253" s="71"/>
      <c r="F253" s="21"/>
      <c r="G253" s="180"/>
    </row>
    <row r="254" spans="1:7">
      <c r="A254" s="148" t="s">
        <v>591</v>
      </c>
      <c r="B254" s="8" t="s">
        <v>34</v>
      </c>
      <c r="C254" s="13"/>
      <c r="D254" s="17"/>
      <c r="E254" s="70"/>
      <c r="F254" s="82"/>
      <c r="G254" s="180"/>
    </row>
    <row r="255" spans="1:7" ht="26.4">
      <c r="A255" s="145" t="s">
        <v>592</v>
      </c>
      <c r="B255" s="9" t="s">
        <v>307</v>
      </c>
      <c r="C255" s="10" t="s">
        <v>18</v>
      </c>
      <c r="D255" s="18">
        <v>110.985</v>
      </c>
      <c r="E255" s="71"/>
      <c r="F255" s="21"/>
      <c r="G255" s="180"/>
    </row>
    <row r="256" spans="1:7" ht="26.4">
      <c r="A256" s="145" t="s">
        <v>593</v>
      </c>
      <c r="B256" s="9" t="s">
        <v>36</v>
      </c>
      <c r="C256" s="10" t="s">
        <v>18</v>
      </c>
      <c r="D256" s="18">
        <v>10.23</v>
      </c>
      <c r="E256" s="71"/>
      <c r="F256" s="21"/>
      <c r="G256" s="180"/>
    </row>
    <row r="257" spans="1:9">
      <c r="A257" s="148" t="s">
        <v>594</v>
      </c>
      <c r="B257" s="8" t="s">
        <v>48</v>
      </c>
      <c r="C257" s="13"/>
      <c r="D257" s="17"/>
      <c r="E257" s="70"/>
      <c r="F257" s="82"/>
      <c r="G257" s="180"/>
    </row>
    <row r="258" spans="1:9" ht="26.4">
      <c r="A258" s="145" t="s">
        <v>595</v>
      </c>
      <c r="B258" s="3" t="s">
        <v>108</v>
      </c>
      <c r="C258" s="4" t="s">
        <v>18</v>
      </c>
      <c r="D258" s="5">
        <v>14.08</v>
      </c>
      <c r="E258" s="27"/>
      <c r="F258" s="21"/>
      <c r="G258" s="180"/>
    </row>
    <row r="259" spans="1:9">
      <c r="A259" s="145" t="s">
        <v>596</v>
      </c>
      <c r="B259" s="3" t="s">
        <v>20</v>
      </c>
      <c r="C259" s="4" t="s">
        <v>18</v>
      </c>
      <c r="D259" s="5">
        <v>2.1875</v>
      </c>
      <c r="E259" s="72"/>
      <c r="F259" s="21"/>
      <c r="G259" s="180"/>
    </row>
    <row r="260" spans="1:9">
      <c r="A260" s="145" t="s">
        <v>600</v>
      </c>
      <c r="B260" s="3" t="s">
        <v>109</v>
      </c>
      <c r="C260" s="4" t="s">
        <v>18</v>
      </c>
      <c r="D260" s="18">
        <v>4.47</v>
      </c>
      <c r="E260" s="72"/>
      <c r="F260" s="21"/>
      <c r="G260" s="180"/>
    </row>
    <row r="261" spans="1:9" ht="52.8">
      <c r="A261" s="145" t="s">
        <v>601</v>
      </c>
      <c r="B261" s="6" t="s">
        <v>94</v>
      </c>
      <c r="C261" s="10" t="s">
        <v>12</v>
      </c>
      <c r="D261" s="18">
        <v>12.8963</v>
      </c>
      <c r="E261" s="72"/>
      <c r="F261" s="21"/>
      <c r="G261" s="180"/>
      <c r="I261" s="22"/>
    </row>
    <row r="262" spans="1:9">
      <c r="A262" s="145" t="s">
        <v>602</v>
      </c>
      <c r="B262" s="6" t="s">
        <v>111</v>
      </c>
      <c r="C262" s="4" t="s">
        <v>18</v>
      </c>
      <c r="D262" s="5">
        <v>3.9445000000000001</v>
      </c>
      <c r="E262" s="27"/>
      <c r="F262" s="21"/>
      <c r="G262" s="180"/>
    </row>
    <row r="263" spans="1:9">
      <c r="A263" s="145" t="s">
        <v>603</v>
      </c>
      <c r="B263" s="6" t="s">
        <v>21</v>
      </c>
      <c r="C263" s="4" t="s">
        <v>18</v>
      </c>
      <c r="D263" s="5">
        <v>0.14840100000000001</v>
      </c>
      <c r="E263" s="72"/>
      <c r="F263" s="21"/>
      <c r="G263" s="180"/>
    </row>
    <row r="264" spans="1:9">
      <c r="A264" s="145" t="s">
        <v>604</v>
      </c>
      <c r="B264" s="6" t="s">
        <v>28</v>
      </c>
      <c r="C264" s="4" t="s">
        <v>18</v>
      </c>
      <c r="D264" s="5">
        <v>4.0636799999999997</v>
      </c>
      <c r="E264" s="72"/>
      <c r="F264" s="21"/>
      <c r="G264" s="180"/>
    </row>
    <row r="265" spans="1:9">
      <c r="A265" s="145" t="s">
        <v>605</v>
      </c>
      <c r="B265" s="6" t="s">
        <v>30</v>
      </c>
      <c r="C265" s="7" t="s">
        <v>31</v>
      </c>
      <c r="D265" s="5">
        <v>5.6</v>
      </c>
      <c r="E265" s="72"/>
      <c r="F265" s="21"/>
      <c r="G265" s="180"/>
    </row>
    <row r="266" spans="1:9">
      <c r="A266" s="145" t="s">
        <v>606</v>
      </c>
      <c r="B266" s="6" t="s">
        <v>112</v>
      </c>
      <c r="C266" s="7" t="s">
        <v>12</v>
      </c>
      <c r="D266" s="5">
        <v>52.63</v>
      </c>
      <c r="E266" s="72"/>
      <c r="F266" s="21"/>
      <c r="G266" s="180"/>
    </row>
    <row r="267" spans="1:9">
      <c r="A267" s="148" t="s">
        <v>597</v>
      </c>
      <c r="B267" s="8" t="s">
        <v>96</v>
      </c>
      <c r="C267" s="13"/>
      <c r="D267" s="17"/>
      <c r="E267" s="70"/>
      <c r="F267" s="82"/>
      <c r="G267" s="180"/>
    </row>
    <row r="268" spans="1:9" ht="39.6">
      <c r="A268" s="145" t="s">
        <v>598</v>
      </c>
      <c r="B268" s="9" t="s">
        <v>95</v>
      </c>
      <c r="C268" s="10" t="s">
        <v>12</v>
      </c>
      <c r="D268" s="18">
        <v>57.085000000000001</v>
      </c>
      <c r="E268" s="71"/>
      <c r="F268" s="21"/>
      <c r="G268" s="180"/>
    </row>
    <row r="269" spans="1:9" ht="39.6">
      <c r="A269" s="145" t="s">
        <v>599</v>
      </c>
      <c r="B269" s="9" t="s">
        <v>44</v>
      </c>
      <c r="C269" s="10" t="s">
        <v>12</v>
      </c>
      <c r="D269" s="18">
        <v>20.16</v>
      </c>
      <c r="E269" s="71"/>
      <c r="F269" s="21"/>
      <c r="G269" s="180"/>
    </row>
    <row r="270" spans="1:9">
      <c r="A270" s="148" t="s">
        <v>607</v>
      </c>
      <c r="B270" s="8" t="s">
        <v>38</v>
      </c>
      <c r="C270" s="13"/>
      <c r="D270" s="17"/>
      <c r="E270" s="70"/>
      <c r="F270" s="82"/>
      <c r="G270" s="180"/>
    </row>
    <row r="271" spans="1:9" ht="26.4">
      <c r="A271" s="145" t="s">
        <v>608</v>
      </c>
      <c r="B271" s="9" t="s">
        <v>39</v>
      </c>
      <c r="C271" s="10" t="s">
        <v>12</v>
      </c>
      <c r="D271" s="18">
        <v>88.61</v>
      </c>
      <c r="E271" s="71"/>
      <c r="F271" s="21"/>
      <c r="G271" s="180"/>
    </row>
    <row r="272" spans="1:9">
      <c r="A272" s="145" t="s">
        <v>609</v>
      </c>
      <c r="B272" s="9" t="s">
        <v>40</v>
      </c>
      <c r="C272" s="10" t="s">
        <v>12</v>
      </c>
      <c r="D272" s="18">
        <v>65.58</v>
      </c>
      <c r="E272" s="71"/>
      <c r="F272" s="21"/>
      <c r="G272" s="180"/>
    </row>
    <row r="273" spans="1:7" ht="52.8">
      <c r="A273" s="145" t="s">
        <v>610</v>
      </c>
      <c r="B273" s="9" t="s">
        <v>41</v>
      </c>
      <c r="C273" s="10" t="s">
        <v>12</v>
      </c>
      <c r="D273" s="18">
        <v>24.33</v>
      </c>
      <c r="E273" s="71"/>
      <c r="F273" s="21"/>
      <c r="G273" s="180"/>
    </row>
    <row r="274" spans="1:7" ht="39.6">
      <c r="A274" s="145" t="s">
        <v>611</v>
      </c>
      <c r="B274" s="9" t="s">
        <v>43</v>
      </c>
      <c r="C274" s="10" t="s">
        <v>12</v>
      </c>
      <c r="D274" s="18">
        <v>41.244999999999997</v>
      </c>
      <c r="E274" s="71"/>
      <c r="F274" s="21"/>
      <c r="G274" s="180"/>
    </row>
    <row r="275" spans="1:7">
      <c r="A275" s="145" t="s">
        <v>612</v>
      </c>
      <c r="B275" s="9" t="s">
        <v>46</v>
      </c>
      <c r="C275" s="10" t="s">
        <v>12</v>
      </c>
      <c r="D275" s="18">
        <v>17.7</v>
      </c>
      <c r="E275" s="71"/>
      <c r="F275" s="21"/>
      <c r="G275" s="180"/>
    </row>
    <row r="276" spans="1:7" ht="66">
      <c r="A276" s="145" t="s">
        <v>613</v>
      </c>
      <c r="B276" s="9" t="s">
        <v>47</v>
      </c>
      <c r="C276" s="10" t="s">
        <v>12</v>
      </c>
      <c r="D276" s="18">
        <v>23.03</v>
      </c>
      <c r="E276" s="71"/>
      <c r="F276" s="21"/>
      <c r="G276" s="180"/>
    </row>
    <row r="277" spans="1:7">
      <c r="A277" s="148" t="s">
        <v>614</v>
      </c>
      <c r="B277" s="8" t="s">
        <v>49</v>
      </c>
      <c r="C277" s="13"/>
      <c r="D277" s="17"/>
      <c r="E277" s="70"/>
      <c r="F277" s="82"/>
      <c r="G277" s="180"/>
    </row>
    <row r="278" spans="1:7" ht="26.4">
      <c r="A278" s="145" t="s">
        <v>615</v>
      </c>
      <c r="B278" s="9" t="s">
        <v>87</v>
      </c>
      <c r="C278" s="10" t="s">
        <v>12</v>
      </c>
      <c r="D278" s="18">
        <v>82.17</v>
      </c>
      <c r="E278" s="71"/>
      <c r="F278" s="21"/>
      <c r="G278" s="180"/>
    </row>
    <row r="279" spans="1:7">
      <c r="A279" s="148" t="s">
        <v>616</v>
      </c>
      <c r="B279" s="8" t="s">
        <v>51</v>
      </c>
      <c r="C279" s="13"/>
      <c r="D279" s="17"/>
      <c r="E279" s="70"/>
      <c r="F279" s="82"/>
      <c r="G279" s="180"/>
    </row>
    <row r="280" spans="1:7" ht="79.2">
      <c r="A280" s="145" t="s">
        <v>617</v>
      </c>
      <c r="B280" s="9" t="s">
        <v>52</v>
      </c>
      <c r="C280" s="10" t="s">
        <v>12</v>
      </c>
      <c r="D280" s="18">
        <v>0.8</v>
      </c>
      <c r="E280" s="71"/>
      <c r="F280" s="21"/>
      <c r="G280" s="180"/>
    </row>
    <row r="281" spans="1:7">
      <c r="A281" s="148" t="s">
        <v>618</v>
      </c>
      <c r="B281" s="8" t="s">
        <v>54</v>
      </c>
      <c r="C281" s="13"/>
      <c r="D281" s="17"/>
      <c r="E281" s="70"/>
      <c r="F281" s="82"/>
      <c r="G281" s="180"/>
    </row>
    <row r="282" spans="1:7" ht="92.4">
      <c r="A282" s="145" t="s">
        <v>619</v>
      </c>
      <c r="B282" s="20" t="s">
        <v>301</v>
      </c>
      <c r="C282" s="10" t="s">
        <v>14</v>
      </c>
      <c r="D282" s="18">
        <v>3</v>
      </c>
      <c r="E282" s="73"/>
      <c r="F282" s="21"/>
      <c r="G282" s="180"/>
    </row>
    <row r="283" spans="1:7">
      <c r="A283" s="148" t="s">
        <v>620</v>
      </c>
      <c r="B283" s="25" t="s">
        <v>100</v>
      </c>
      <c r="C283" s="25"/>
      <c r="D283" s="26"/>
      <c r="E283" s="74"/>
      <c r="F283" s="82"/>
      <c r="G283" s="180"/>
    </row>
    <row r="284" spans="1:7">
      <c r="A284" s="145" t="s">
        <v>621</v>
      </c>
      <c r="B284" s="3" t="s">
        <v>110</v>
      </c>
      <c r="C284" s="7" t="s">
        <v>31</v>
      </c>
      <c r="D284" s="5">
        <v>31.5</v>
      </c>
      <c r="E284" s="72"/>
      <c r="F284" s="21"/>
      <c r="G284" s="180"/>
    </row>
    <row r="285" spans="1:7">
      <c r="A285" s="145" t="s">
        <v>622</v>
      </c>
      <c r="B285" s="3" t="s">
        <v>102</v>
      </c>
      <c r="C285" s="7" t="s">
        <v>31</v>
      </c>
      <c r="D285" s="5">
        <v>44.7</v>
      </c>
      <c r="E285" s="72"/>
      <c r="F285" s="21"/>
      <c r="G285" s="180"/>
    </row>
    <row r="286" spans="1:7">
      <c r="A286" s="145" t="s">
        <v>623</v>
      </c>
      <c r="B286" s="3" t="s">
        <v>103</v>
      </c>
      <c r="C286" s="7" t="s">
        <v>31</v>
      </c>
      <c r="D286" s="5">
        <v>61.2</v>
      </c>
      <c r="E286" s="72"/>
      <c r="F286" s="21"/>
      <c r="G286" s="180"/>
    </row>
    <row r="287" spans="1:7">
      <c r="A287" s="148" t="s">
        <v>624</v>
      </c>
      <c r="B287" s="8" t="s">
        <v>57</v>
      </c>
      <c r="C287" s="13"/>
      <c r="D287" s="17"/>
      <c r="E287" s="70"/>
      <c r="F287" s="82"/>
      <c r="G287" s="180"/>
    </row>
    <row r="288" spans="1:7" ht="39.6" customHeight="1">
      <c r="A288" s="145" t="s">
        <v>625</v>
      </c>
      <c r="B288" s="108" t="s">
        <v>339</v>
      </c>
      <c r="C288" s="10" t="s">
        <v>12</v>
      </c>
      <c r="D288" s="18">
        <v>57.27</v>
      </c>
      <c r="E288" s="71"/>
      <c r="F288" s="21"/>
      <c r="G288" s="180"/>
    </row>
    <row r="289" spans="1:7" ht="66">
      <c r="A289" s="145" t="s">
        <v>626</v>
      </c>
      <c r="B289" s="9" t="s">
        <v>58</v>
      </c>
      <c r="C289" s="10" t="s">
        <v>31</v>
      </c>
      <c r="D289" s="18">
        <v>5.0999999999999996</v>
      </c>
      <c r="E289" s="71"/>
      <c r="F289" s="21"/>
      <c r="G289" s="180"/>
    </row>
    <row r="290" spans="1:7" ht="52.8">
      <c r="A290" s="145" t="s">
        <v>627</v>
      </c>
      <c r="B290" s="9" t="s">
        <v>59</v>
      </c>
      <c r="C290" s="10" t="s">
        <v>31</v>
      </c>
      <c r="D290" s="18">
        <v>7</v>
      </c>
      <c r="E290" s="71"/>
      <c r="F290" s="21"/>
      <c r="G290" s="180"/>
    </row>
    <row r="291" spans="1:7">
      <c r="A291" s="148" t="s">
        <v>628</v>
      </c>
      <c r="B291" s="8" t="s">
        <v>68</v>
      </c>
      <c r="C291" s="13"/>
      <c r="D291" s="17"/>
      <c r="E291" s="70"/>
      <c r="F291" s="82"/>
      <c r="G291" s="180"/>
    </row>
    <row r="292" spans="1:7" ht="39.6">
      <c r="A292" s="145" t="s">
        <v>629</v>
      </c>
      <c r="B292" s="9" t="s">
        <v>340</v>
      </c>
      <c r="C292" s="10" t="s">
        <v>14</v>
      </c>
      <c r="D292" s="18">
        <v>1</v>
      </c>
      <c r="E292" s="71"/>
      <c r="F292" s="21"/>
      <c r="G292" s="180"/>
    </row>
    <row r="293" spans="1:7">
      <c r="A293" s="145" t="s">
        <v>630</v>
      </c>
      <c r="B293" s="9" t="s">
        <v>341</v>
      </c>
      <c r="C293" s="10" t="s">
        <v>14</v>
      </c>
      <c r="D293" s="18">
        <v>1</v>
      </c>
      <c r="E293" s="71"/>
      <c r="F293" s="21"/>
      <c r="G293" s="180"/>
    </row>
    <row r="294" spans="1:7">
      <c r="A294" s="148" t="s">
        <v>1007</v>
      </c>
      <c r="B294" s="178" t="s">
        <v>130</v>
      </c>
      <c r="C294" s="178"/>
      <c r="D294" s="178"/>
      <c r="E294" s="178"/>
      <c r="F294" s="178"/>
      <c r="G294" s="180"/>
    </row>
    <row r="295" spans="1:7">
      <c r="A295" s="145" t="s">
        <v>1008</v>
      </c>
      <c r="B295" s="137" t="s">
        <v>97</v>
      </c>
      <c r="C295" s="52"/>
      <c r="D295" s="107"/>
      <c r="E295" s="73"/>
      <c r="F295" s="138"/>
      <c r="G295" s="180"/>
    </row>
    <row r="296" spans="1:7" ht="80.400000000000006" customHeight="1">
      <c r="A296" s="145" t="s">
        <v>1010</v>
      </c>
      <c r="B296" s="136" t="s">
        <v>115</v>
      </c>
      <c r="C296" s="10" t="s">
        <v>14</v>
      </c>
      <c r="D296" s="107">
        <f>4+4+4+8</f>
        <v>20</v>
      </c>
      <c r="E296" s="73"/>
      <c r="F296" s="83"/>
      <c r="G296" s="180"/>
    </row>
    <row r="297" spans="1:7" ht="52.8">
      <c r="A297" s="145" t="s">
        <v>1011</v>
      </c>
      <c r="B297" s="136" t="s">
        <v>116</v>
      </c>
      <c r="C297" s="10" t="s">
        <v>14</v>
      </c>
      <c r="D297" s="107">
        <v>18</v>
      </c>
      <c r="E297" s="73"/>
      <c r="F297" s="83"/>
      <c r="G297" s="180"/>
    </row>
    <row r="298" spans="1:7" ht="39.6">
      <c r="A298" s="145" t="s">
        <v>1012</v>
      </c>
      <c r="B298" s="136" t="s">
        <v>119</v>
      </c>
      <c r="C298" s="10" t="s">
        <v>14</v>
      </c>
      <c r="D298" s="107">
        <v>2</v>
      </c>
      <c r="E298" s="73"/>
      <c r="F298" s="83"/>
      <c r="G298" s="180"/>
    </row>
    <row r="299" spans="1:7" ht="64.8" customHeight="1">
      <c r="A299" s="145" t="s">
        <v>1013</v>
      </c>
      <c r="B299" s="136" t="s">
        <v>121</v>
      </c>
      <c r="C299" s="10" t="s">
        <v>14</v>
      </c>
      <c r="D299" s="107">
        <v>3</v>
      </c>
      <c r="E299" s="73"/>
      <c r="F299" s="83"/>
      <c r="G299" s="180"/>
    </row>
    <row r="300" spans="1:7" ht="67.2" customHeight="1">
      <c r="A300" s="145" t="s">
        <v>1014</v>
      </c>
      <c r="B300" s="136" t="s">
        <v>122</v>
      </c>
      <c r="C300" s="10" t="s">
        <v>14</v>
      </c>
      <c r="D300" s="107">
        <v>6</v>
      </c>
      <c r="E300" s="73"/>
      <c r="F300" s="83"/>
      <c r="G300" s="180"/>
    </row>
    <row r="301" spans="1:7" ht="84.6" customHeight="1">
      <c r="A301" s="145" t="s">
        <v>1015</v>
      </c>
      <c r="B301" s="136" t="s">
        <v>123</v>
      </c>
      <c r="C301" s="10" t="s">
        <v>14</v>
      </c>
      <c r="D301" s="107">
        <f>8+8+8+8+8</f>
        <v>40</v>
      </c>
      <c r="E301" s="73"/>
      <c r="F301" s="83"/>
      <c r="G301" s="180"/>
    </row>
    <row r="302" spans="1:7" ht="79.2">
      <c r="A302" s="145" t="s">
        <v>1016</v>
      </c>
      <c r="B302" s="136" t="s">
        <v>124</v>
      </c>
      <c r="C302" s="10" t="s">
        <v>14</v>
      </c>
      <c r="D302" s="107">
        <v>5</v>
      </c>
      <c r="E302" s="73"/>
      <c r="F302" s="83"/>
      <c r="G302" s="180"/>
    </row>
    <row r="303" spans="1:7" ht="52.8">
      <c r="A303" s="145" t="s">
        <v>1017</v>
      </c>
      <c r="B303" s="136" t="s">
        <v>127</v>
      </c>
      <c r="C303" s="10" t="s">
        <v>14</v>
      </c>
      <c r="D303" s="107">
        <f>3*5</f>
        <v>15</v>
      </c>
      <c r="E303" s="73"/>
      <c r="F303" s="83"/>
      <c r="G303" s="180"/>
    </row>
    <row r="304" spans="1:7" ht="39.6">
      <c r="A304" s="145" t="s">
        <v>1018</v>
      </c>
      <c r="B304" s="136" t="s">
        <v>147</v>
      </c>
      <c r="C304" s="10" t="s">
        <v>14</v>
      </c>
      <c r="D304" s="107">
        <v>1</v>
      </c>
      <c r="E304" s="73"/>
      <c r="F304" s="83"/>
      <c r="G304" s="180"/>
    </row>
    <row r="305" spans="1:7">
      <c r="A305" s="145" t="s">
        <v>1009</v>
      </c>
      <c r="B305" s="137" t="s">
        <v>98</v>
      </c>
      <c r="C305" s="52"/>
      <c r="D305" s="107"/>
      <c r="E305" s="73"/>
      <c r="F305" s="138"/>
      <c r="G305" s="180"/>
    </row>
    <row r="306" spans="1:7" ht="72" customHeight="1">
      <c r="A306" s="145" t="s">
        <v>1019</v>
      </c>
      <c r="B306" s="136" t="s">
        <v>115</v>
      </c>
      <c r="C306" s="10" t="s">
        <v>14</v>
      </c>
      <c r="D306" s="107">
        <f>8+8+4</f>
        <v>20</v>
      </c>
      <c r="E306" s="73"/>
      <c r="F306" s="83"/>
      <c r="G306" s="180"/>
    </row>
    <row r="307" spans="1:7" ht="52.8">
      <c r="A307" s="145" t="s">
        <v>1020</v>
      </c>
      <c r="B307" s="136" t="s">
        <v>116</v>
      </c>
      <c r="C307" s="10" t="s">
        <v>14</v>
      </c>
      <c r="D307" s="107">
        <f>6+6</f>
        <v>12</v>
      </c>
      <c r="E307" s="73"/>
      <c r="F307" s="83"/>
      <c r="G307" s="180"/>
    </row>
    <row r="308" spans="1:7" ht="39.6">
      <c r="A308" s="145" t="s">
        <v>1021</v>
      </c>
      <c r="B308" s="136" t="s">
        <v>119</v>
      </c>
      <c r="C308" s="10" t="s">
        <v>14</v>
      </c>
      <c r="D308" s="107">
        <v>2</v>
      </c>
      <c r="E308" s="73"/>
      <c r="F308" s="83"/>
      <c r="G308" s="180"/>
    </row>
    <row r="309" spans="1:7" ht="66">
      <c r="A309" s="145" t="s">
        <v>1022</v>
      </c>
      <c r="B309" s="136" t="s">
        <v>121</v>
      </c>
      <c r="C309" s="10" t="s">
        <v>14</v>
      </c>
      <c r="D309" s="107">
        <v>3</v>
      </c>
      <c r="E309" s="73"/>
      <c r="F309" s="83"/>
      <c r="G309" s="180"/>
    </row>
    <row r="310" spans="1:7" ht="65.400000000000006" customHeight="1">
      <c r="A310" s="145" t="s">
        <v>1023</v>
      </c>
      <c r="B310" s="136" t="s">
        <v>122</v>
      </c>
      <c r="C310" s="10" t="s">
        <v>14</v>
      </c>
      <c r="D310" s="107">
        <v>5</v>
      </c>
      <c r="E310" s="73"/>
      <c r="F310" s="83"/>
      <c r="G310" s="180"/>
    </row>
    <row r="311" spans="1:7" ht="66">
      <c r="A311" s="145" t="s">
        <v>1024</v>
      </c>
      <c r="B311" s="136" t="s">
        <v>123</v>
      </c>
      <c r="C311" s="10" t="s">
        <v>14</v>
      </c>
      <c r="D311" s="107">
        <f>8+8+8+8+8</f>
        <v>40</v>
      </c>
      <c r="E311" s="73"/>
      <c r="F311" s="83"/>
      <c r="G311" s="180"/>
    </row>
    <row r="312" spans="1:7" ht="79.2">
      <c r="A312" s="145" t="s">
        <v>1025</v>
      </c>
      <c r="B312" s="136" t="s">
        <v>124</v>
      </c>
      <c r="C312" s="10" t="s">
        <v>14</v>
      </c>
      <c r="D312" s="107">
        <v>5</v>
      </c>
      <c r="E312" s="73"/>
      <c r="F312" s="83"/>
      <c r="G312" s="180"/>
    </row>
    <row r="313" spans="1:7" ht="52.8">
      <c r="A313" s="145" t="s">
        <v>1026</v>
      </c>
      <c r="B313" s="136" t="s">
        <v>127</v>
      </c>
      <c r="C313" s="10" t="s">
        <v>14</v>
      </c>
      <c r="D313" s="107">
        <f>3*5</f>
        <v>15</v>
      </c>
      <c r="E313" s="73"/>
      <c r="F313" s="83"/>
      <c r="G313" s="180"/>
    </row>
    <row r="314" spans="1:7" ht="39.6">
      <c r="A314" s="145" t="s">
        <v>1027</v>
      </c>
      <c r="B314" s="136" t="s">
        <v>131</v>
      </c>
      <c r="C314" s="10" t="s">
        <v>14</v>
      </c>
      <c r="D314" s="107">
        <v>1</v>
      </c>
      <c r="E314" s="73"/>
      <c r="F314" s="83"/>
      <c r="G314" s="180"/>
    </row>
    <row r="315" spans="1:7" ht="34.799999999999997" customHeight="1">
      <c r="A315" s="149"/>
      <c r="B315" s="179" t="s">
        <v>132</v>
      </c>
      <c r="C315" s="179"/>
      <c r="D315" s="179"/>
      <c r="E315" s="179"/>
      <c r="F315" s="179"/>
      <c r="G315" s="180"/>
    </row>
    <row r="316" spans="1:7" ht="34.799999999999997" customHeight="1">
      <c r="A316" s="164">
        <v>2.4</v>
      </c>
      <c r="B316" s="179" t="s">
        <v>347</v>
      </c>
      <c r="C316" s="179"/>
      <c r="D316" s="179"/>
      <c r="E316" s="179"/>
      <c r="F316" s="179"/>
      <c r="G316" s="180"/>
    </row>
    <row r="317" spans="1:7">
      <c r="A317" s="149" t="s">
        <v>631</v>
      </c>
      <c r="B317" s="8" t="s">
        <v>15</v>
      </c>
      <c r="C317" s="13"/>
      <c r="D317" s="17"/>
      <c r="E317" s="70"/>
      <c r="F317" s="82"/>
      <c r="G317" s="180"/>
    </row>
    <row r="318" spans="1:7">
      <c r="A318" s="145" t="s">
        <v>632</v>
      </c>
      <c r="B318" s="9" t="s">
        <v>33</v>
      </c>
      <c r="C318" s="10" t="s">
        <v>12</v>
      </c>
      <c r="D318" s="18">
        <v>328</v>
      </c>
      <c r="E318" s="71"/>
      <c r="F318" s="21"/>
      <c r="G318" s="180"/>
    </row>
    <row r="319" spans="1:7">
      <c r="A319" s="148" t="s">
        <v>633</v>
      </c>
      <c r="B319" s="8" t="s">
        <v>34</v>
      </c>
      <c r="C319" s="13"/>
      <c r="D319" s="17"/>
      <c r="E319" s="70"/>
      <c r="F319" s="82"/>
      <c r="G319" s="180"/>
    </row>
    <row r="320" spans="1:7" ht="26.4">
      <c r="A320" s="145" t="s">
        <v>634</v>
      </c>
      <c r="B320" s="9" t="s">
        <v>307</v>
      </c>
      <c r="C320" s="10" t="s">
        <v>18</v>
      </c>
      <c r="D320" s="18">
        <v>364.61675000000002</v>
      </c>
      <c r="E320" s="71"/>
      <c r="F320" s="21"/>
      <c r="G320" s="180"/>
    </row>
    <row r="321" spans="1:7" ht="26.4">
      <c r="A321" s="145" t="s">
        <v>635</v>
      </c>
      <c r="B321" s="9" t="s">
        <v>36</v>
      </c>
      <c r="C321" s="10" t="s">
        <v>18</v>
      </c>
      <c r="D321" s="18">
        <v>58.840499999999999</v>
      </c>
      <c r="E321" s="71"/>
      <c r="F321" s="21"/>
      <c r="G321" s="180"/>
    </row>
    <row r="322" spans="1:7">
      <c r="A322" s="148" t="s">
        <v>636</v>
      </c>
      <c r="B322" s="8" t="s">
        <v>48</v>
      </c>
      <c r="C322" s="13"/>
      <c r="D322" s="17"/>
      <c r="E322" s="70"/>
      <c r="F322" s="82"/>
      <c r="G322" s="180"/>
    </row>
    <row r="323" spans="1:7">
      <c r="A323" s="148" t="s">
        <v>637</v>
      </c>
      <c r="B323" s="8" t="s">
        <v>90</v>
      </c>
      <c r="C323" s="13"/>
      <c r="D323" s="17"/>
      <c r="E323" s="70"/>
      <c r="F323" s="82"/>
      <c r="G323" s="180"/>
    </row>
    <row r="324" spans="1:7" ht="26.4">
      <c r="A324" s="145" t="s">
        <v>638</v>
      </c>
      <c r="B324" s="3" t="s">
        <v>17</v>
      </c>
      <c r="C324" s="4" t="s">
        <v>18</v>
      </c>
      <c r="D324" s="5">
        <v>24.2</v>
      </c>
      <c r="E324" s="27"/>
      <c r="F324" s="21"/>
      <c r="G324" s="180"/>
    </row>
    <row r="325" spans="1:7" ht="26.4">
      <c r="A325" s="145" t="s">
        <v>639</v>
      </c>
      <c r="B325" s="3" t="s">
        <v>19</v>
      </c>
      <c r="C325" s="4" t="s">
        <v>18</v>
      </c>
      <c r="D325" s="5">
        <v>19.602</v>
      </c>
      <c r="E325" s="27"/>
      <c r="F325" s="21"/>
      <c r="G325" s="180"/>
    </row>
    <row r="326" spans="1:7">
      <c r="A326" s="145" t="s">
        <v>640</v>
      </c>
      <c r="B326" s="3" t="s">
        <v>20</v>
      </c>
      <c r="C326" s="4" t="s">
        <v>18</v>
      </c>
      <c r="D326" s="5">
        <v>19.196249999999999</v>
      </c>
      <c r="E326" s="72"/>
      <c r="F326" s="21"/>
      <c r="G326" s="180"/>
    </row>
    <row r="327" spans="1:7">
      <c r="A327" s="145" t="s">
        <v>641</v>
      </c>
      <c r="B327" s="3" t="s">
        <v>109</v>
      </c>
      <c r="C327" s="4" t="s">
        <v>18</v>
      </c>
      <c r="D327" s="5">
        <v>5</v>
      </c>
      <c r="E327" s="72"/>
      <c r="F327" s="21"/>
      <c r="G327" s="180"/>
    </row>
    <row r="328" spans="1:7">
      <c r="A328" s="145" t="s">
        <v>642</v>
      </c>
      <c r="B328" s="6" t="s">
        <v>21</v>
      </c>
      <c r="C328" s="4" t="s">
        <v>18</v>
      </c>
      <c r="D328" s="5">
        <v>2</v>
      </c>
      <c r="E328" s="72"/>
      <c r="F328" s="21"/>
      <c r="G328" s="180"/>
    </row>
    <row r="329" spans="1:7" ht="26.4">
      <c r="A329" s="145" t="s">
        <v>643</v>
      </c>
      <c r="B329" s="6" t="s">
        <v>22</v>
      </c>
      <c r="C329" s="4" t="s">
        <v>18</v>
      </c>
      <c r="D329" s="5">
        <v>1.7</v>
      </c>
      <c r="E329" s="72"/>
      <c r="F329" s="21"/>
      <c r="G329" s="180"/>
    </row>
    <row r="330" spans="1:7" ht="26.4">
      <c r="A330" s="145" t="s">
        <v>644</v>
      </c>
      <c r="B330" s="28" t="s">
        <v>133</v>
      </c>
      <c r="C330" s="29" t="s">
        <v>18</v>
      </c>
      <c r="D330" s="30">
        <v>3.9</v>
      </c>
      <c r="E330" s="72"/>
      <c r="F330" s="21"/>
      <c r="G330" s="180"/>
    </row>
    <row r="331" spans="1:7" ht="52.8">
      <c r="A331" s="145" t="s">
        <v>645</v>
      </c>
      <c r="B331" s="6" t="s">
        <v>337</v>
      </c>
      <c r="C331" s="10" t="s">
        <v>12</v>
      </c>
      <c r="D331" s="18">
        <v>393.76819999999998</v>
      </c>
      <c r="E331" s="72"/>
      <c r="F331" s="21"/>
      <c r="G331" s="180"/>
    </row>
    <row r="332" spans="1:7">
      <c r="A332" s="148" t="s">
        <v>646</v>
      </c>
      <c r="B332" s="8" t="s">
        <v>97</v>
      </c>
      <c r="C332" s="13"/>
      <c r="D332" s="17"/>
      <c r="E332" s="70"/>
      <c r="F332" s="82"/>
      <c r="G332" s="180"/>
    </row>
    <row r="333" spans="1:7" ht="26.4">
      <c r="A333" s="145" t="s">
        <v>647</v>
      </c>
      <c r="B333" s="6" t="s">
        <v>23</v>
      </c>
      <c r="C333" s="4" t="s">
        <v>18</v>
      </c>
      <c r="D333" s="5">
        <v>16.899999999999999</v>
      </c>
      <c r="E333" s="27"/>
      <c r="F333" s="21"/>
      <c r="G333" s="180"/>
    </row>
    <row r="334" spans="1:7">
      <c r="A334" s="145" t="s">
        <v>648</v>
      </c>
      <c r="B334" s="6" t="s">
        <v>24</v>
      </c>
      <c r="C334" s="4" t="s">
        <v>18</v>
      </c>
      <c r="D334" s="5">
        <v>3.56</v>
      </c>
      <c r="E334" s="72"/>
      <c r="F334" s="21"/>
      <c r="G334" s="180"/>
    </row>
    <row r="335" spans="1:7">
      <c r="A335" s="145" t="s">
        <v>649</v>
      </c>
      <c r="B335" s="6" t="s">
        <v>25</v>
      </c>
      <c r="C335" s="4" t="s">
        <v>18</v>
      </c>
      <c r="D335" s="5">
        <v>4.2699999999999996</v>
      </c>
      <c r="E335" s="72"/>
      <c r="F335" s="21"/>
      <c r="G335" s="180"/>
    </row>
    <row r="336" spans="1:7">
      <c r="A336" s="145" t="s">
        <v>650</v>
      </c>
      <c r="B336" s="6" t="s">
        <v>26</v>
      </c>
      <c r="C336" s="4" t="s">
        <v>18</v>
      </c>
      <c r="D336" s="5">
        <v>6.34</v>
      </c>
      <c r="E336" s="72"/>
      <c r="F336" s="21"/>
      <c r="G336" s="180"/>
    </row>
    <row r="337" spans="1:7">
      <c r="A337" s="145" t="s">
        <v>651</v>
      </c>
      <c r="B337" s="6" t="s">
        <v>27</v>
      </c>
      <c r="C337" s="4" t="s">
        <v>18</v>
      </c>
      <c r="D337" s="5">
        <v>10.69</v>
      </c>
      <c r="E337" s="72"/>
      <c r="F337" s="21"/>
      <c r="G337" s="180"/>
    </row>
    <row r="338" spans="1:7">
      <c r="A338" s="145" t="s">
        <v>652</v>
      </c>
      <c r="B338" s="6" t="s">
        <v>28</v>
      </c>
      <c r="C338" s="4" t="s">
        <v>18</v>
      </c>
      <c r="D338" s="5">
        <v>3.66</v>
      </c>
      <c r="E338" s="72"/>
      <c r="F338" s="21"/>
      <c r="G338" s="180"/>
    </row>
    <row r="339" spans="1:7">
      <c r="A339" s="145" t="s">
        <v>653</v>
      </c>
      <c r="B339" s="6" t="s">
        <v>30</v>
      </c>
      <c r="C339" s="7" t="s">
        <v>31</v>
      </c>
      <c r="D339" s="5">
        <v>171</v>
      </c>
      <c r="E339" s="72"/>
      <c r="F339" s="21"/>
      <c r="G339" s="180"/>
    </row>
    <row r="340" spans="1:7">
      <c r="A340" s="145" t="s">
        <v>654</v>
      </c>
      <c r="B340" s="6" t="s">
        <v>32</v>
      </c>
      <c r="C340" s="7" t="s">
        <v>12</v>
      </c>
      <c r="D340" s="5">
        <v>373.39</v>
      </c>
      <c r="E340" s="72"/>
      <c r="F340" s="21"/>
      <c r="G340" s="180"/>
    </row>
    <row r="341" spans="1:7">
      <c r="A341" s="148" t="s">
        <v>655</v>
      </c>
      <c r="B341" s="8" t="s">
        <v>98</v>
      </c>
      <c r="C341" s="13"/>
      <c r="D341" s="17"/>
      <c r="E341" s="70"/>
      <c r="F341" s="82"/>
      <c r="G341" s="180"/>
    </row>
    <row r="342" spans="1:7" ht="26.4">
      <c r="A342" s="145" t="s">
        <v>656</v>
      </c>
      <c r="B342" s="6" t="s">
        <v>23</v>
      </c>
      <c r="C342" s="4" t="s">
        <v>18</v>
      </c>
      <c r="D342" s="5">
        <v>18.22</v>
      </c>
      <c r="E342" s="27"/>
      <c r="F342" s="21"/>
      <c r="G342" s="180"/>
    </row>
    <row r="343" spans="1:7">
      <c r="A343" s="145" t="s">
        <v>657</v>
      </c>
      <c r="B343" s="6" t="s">
        <v>29</v>
      </c>
      <c r="C343" s="4" t="s">
        <v>18</v>
      </c>
      <c r="D343" s="5">
        <v>10.34</v>
      </c>
      <c r="E343" s="72"/>
      <c r="F343" s="21"/>
      <c r="G343" s="180"/>
    </row>
    <row r="344" spans="1:7">
      <c r="A344" s="145" t="s">
        <v>658</v>
      </c>
      <c r="B344" s="6" t="s">
        <v>30</v>
      </c>
      <c r="C344" s="7" t="s">
        <v>31</v>
      </c>
      <c r="D344" s="5">
        <v>171</v>
      </c>
      <c r="E344" s="72"/>
      <c r="F344" s="21"/>
      <c r="G344" s="180"/>
    </row>
    <row r="345" spans="1:7" ht="39.6">
      <c r="A345" s="145" t="s">
        <v>659</v>
      </c>
      <c r="B345" s="37" t="s">
        <v>188</v>
      </c>
      <c r="C345" s="39" t="s">
        <v>31</v>
      </c>
      <c r="D345" s="40">
        <v>44.61</v>
      </c>
      <c r="E345" s="77"/>
      <c r="F345" s="27"/>
      <c r="G345" s="180"/>
    </row>
    <row r="346" spans="1:7">
      <c r="A346" s="148" t="s">
        <v>660</v>
      </c>
      <c r="B346" s="8" t="s">
        <v>96</v>
      </c>
      <c r="C346" s="13"/>
      <c r="D346" s="17"/>
      <c r="E346" s="70"/>
      <c r="F346" s="82"/>
      <c r="G346" s="180"/>
    </row>
    <row r="347" spans="1:7">
      <c r="A347" s="148" t="s">
        <v>661</v>
      </c>
      <c r="B347" s="8" t="s">
        <v>97</v>
      </c>
      <c r="C347" s="13"/>
      <c r="D347" s="17"/>
      <c r="E347" s="70"/>
      <c r="F347" s="82"/>
      <c r="G347" s="180"/>
    </row>
    <row r="348" spans="1:7" ht="39.6">
      <c r="A348" s="145" t="s">
        <v>662</v>
      </c>
      <c r="B348" s="9" t="s">
        <v>95</v>
      </c>
      <c r="C348" s="10" t="s">
        <v>12</v>
      </c>
      <c r="D348" s="18">
        <v>353.76</v>
      </c>
      <c r="E348" s="71"/>
      <c r="F348" s="21"/>
      <c r="G348" s="180"/>
    </row>
    <row r="349" spans="1:7" ht="39.6">
      <c r="A349" s="145" t="s">
        <v>663</v>
      </c>
      <c r="B349" s="9" t="s">
        <v>45</v>
      </c>
      <c r="C349" s="10" t="s">
        <v>12</v>
      </c>
      <c r="D349" s="18">
        <v>12.5</v>
      </c>
      <c r="E349" s="71"/>
      <c r="F349" s="21"/>
      <c r="G349" s="180"/>
    </row>
    <row r="350" spans="1:7">
      <c r="A350" s="148" t="s">
        <v>664</v>
      </c>
      <c r="B350" s="8" t="s">
        <v>98</v>
      </c>
      <c r="C350" s="13"/>
      <c r="D350" s="17"/>
      <c r="E350" s="70"/>
      <c r="F350" s="82"/>
      <c r="G350" s="180"/>
    </row>
    <row r="351" spans="1:7" ht="39.6">
      <c r="A351" s="145" t="s">
        <v>665</v>
      </c>
      <c r="B351" s="9" t="s">
        <v>95</v>
      </c>
      <c r="C351" s="10" t="s">
        <v>12</v>
      </c>
      <c r="D351" s="18">
        <v>347.06</v>
      </c>
      <c r="E351" s="71"/>
      <c r="F351" s="21"/>
      <c r="G351" s="180"/>
    </row>
    <row r="352" spans="1:7">
      <c r="A352" s="148" t="s">
        <v>666</v>
      </c>
      <c r="B352" s="8" t="s">
        <v>38</v>
      </c>
      <c r="C352" s="13"/>
      <c r="D352" s="17"/>
      <c r="E352" s="70"/>
      <c r="F352" s="82"/>
      <c r="G352" s="180"/>
    </row>
    <row r="353" spans="1:7">
      <c r="A353" s="148" t="s">
        <v>667</v>
      </c>
      <c r="B353" s="8" t="s">
        <v>97</v>
      </c>
      <c r="C353" s="13"/>
      <c r="D353" s="17"/>
      <c r="E353" s="70"/>
      <c r="F353" s="82"/>
      <c r="G353" s="180"/>
    </row>
    <row r="354" spans="1:7" ht="26.4">
      <c r="A354" s="145" t="s">
        <v>668</v>
      </c>
      <c r="B354" s="9" t="s">
        <v>39</v>
      </c>
      <c r="C354" s="10" t="s">
        <v>12</v>
      </c>
      <c r="D354" s="18">
        <v>707.52</v>
      </c>
      <c r="E354" s="71"/>
      <c r="F354" s="21"/>
      <c r="G354" s="180"/>
    </row>
    <row r="355" spans="1:7">
      <c r="A355" s="145" t="s">
        <v>669</v>
      </c>
      <c r="B355" s="9" t="s">
        <v>40</v>
      </c>
      <c r="C355" s="10" t="s">
        <v>12</v>
      </c>
      <c r="D355" s="18">
        <v>707.52</v>
      </c>
      <c r="E355" s="71"/>
      <c r="F355" s="21"/>
      <c r="G355" s="180"/>
    </row>
    <row r="356" spans="1:7" ht="52.8">
      <c r="A356" s="145" t="s">
        <v>670</v>
      </c>
      <c r="B356" s="9" t="s">
        <v>41</v>
      </c>
      <c r="C356" s="10" t="s">
        <v>12</v>
      </c>
      <c r="D356" s="18">
        <v>243.65</v>
      </c>
      <c r="E356" s="71"/>
      <c r="F356" s="21"/>
      <c r="G356" s="180"/>
    </row>
    <row r="357" spans="1:7" ht="39.6">
      <c r="A357" s="145" t="s">
        <v>671</v>
      </c>
      <c r="B357" s="9" t="s">
        <v>42</v>
      </c>
      <c r="C357" s="10" t="s">
        <v>12</v>
      </c>
      <c r="D357" s="18">
        <v>184.04</v>
      </c>
      <c r="E357" s="71"/>
      <c r="F357" s="21"/>
      <c r="G357" s="180"/>
    </row>
    <row r="358" spans="1:7" ht="39.6">
      <c r="A358" s="145" t="s">
        <v>672</v>
      </c>
      <c r="B358" s="9" t="s">
        <v>43</v>
      </c>
      <c r="C358" s="10" t="s">
        <v>12</v>
      </c>
      <c r="D358" s="18">
        <v>229.48</v>
      </c>
      <c r="E358" s="71"/>
      <c r="F358" s="21"/>
      <c r="G358" s="180"/>
    </row>
    <row r="359" spans="1:7" ht="39.6">
      <c r="A359" s="145" t="s">
        <v>673</v>
      </c>
      <c r="B359" s="9" t="s">
        <v>44</v>
      </c>
      <c r="C359" s="10" t="s">
        <v>12</v>
      </c>
      <c r="D359" s="18">
        <v>12.5</v>
      </c>
      <c r="E359" s="71"/>
      <c r="F359" s="21"/>
      <c r="G359" s="180"/>
    </row>
    <row r="360" spans="1:7">
      <c r="A360" s="145" t="s">
        <v>674</v>
      </c>
      <c r="B360" s="9" t="s">
        <v>46</v>
      </c>
      <c r="C360" s="10" t="s">
        <v>12</v>
      </c>
      <c r="D360" s="18">
        <v>70.400000000000006</v>
      </c>
      <c r="E360" s="71"/>
      <c r="F360" s="21"/>
      <c r="G360" s="180"/>
    </row>
    <row r="361" spans="1:7" ht="66">
      <c r="A361" s="145" t="s">
        <v>675</v>
      </c>
      <c r="B361" s="9" t="s">
        <v>47</v>
      </c>
      <c r="C361" s="10" t="s">
        <v>12</v>
      </c>
      <c r="D361" s="18">
        <v>44.42</v>
      </c>
      <c r="E361" s="71"/>
      <c r="F361" s="21"/>
      <c r="G361" s="180"/>
    </row>
    <row r="362" spans="1:7">
      <c r="A362" s="148" t="s">
        <v>676</v>
      </c>
      <c r="B362" s="8" t="s">
        <v>98</v>
      </c>
      <c r="C362" s="13"/>
      <c r="D362" s="17"/>
      <c r="E362" s="70"/>
      <c r="F362" s="82"/>
      <c r="G362" s="180"/>
    </row>
    <row r="363" spans="1:7" ht="26.4">
      <c r="A363" s="145" t="s">
        <v>677</v>
      </c>
      <c r="B363" s="9" t="s">
        <v>39</v>
      </c>
      <c r="C363" s="10" t="s">
        <v>12</v>
      </c>
      <c r="D363" s="18">
        <v>694.12</v>
      </c>
      <c r="E363" s="71"/>
      <c r="F363" s="21"/>
      <c r="G363" s="180"/>
    </row>
    <row r="364" spans="1:7">
      <c r="A364" s="145" t="s">
        <v>678</v>
      </c>
      <c r="B364" s="9" t="s">
        <v>40</v>
      </c>
      <c r="C364" s="10" t="s">
        <v>12</v>
      </c>
      <c r="D364" s="18">
        <v>694.12</v>
      </c>
      <c r="E364" s="71"/>
      <c r="F364" s="21"/>
      <c r="G364" s="180"/>
    </row>
    <row r="365" spans="1:7" ht="52.8">
      <c r="A365" s="145" t="s">
        <v>679</v>
      </c>
      <c r="B365" s="9" t="s">
        <v>41</v>
      </c>
      <c r="C365" s="10" t="s">
        <v>12</v>
      </c>
      <c r="D365" s="18">
        <v>339.9</v>
      </c>
      <c r="E365" s="71"/>
      <c r="F365" s="21"/>
      <c r="G365" s="180"/>
    </row>
    <row r="366" spans="1:7" ht="39.6">
      <c r="A366" s="145" t="s">
        <v>680</v>
      </c>
      <c r="B366" s="9" t="s">
        <v>42</v>
      </c>
      <c r="C366" s="10" t="s">
        <v>12</v>
      </c>
      <c r="D366" s="18">
        <v>220.14</v>
      </c>
      <c r="E366" s="71"/>
      <c r="F366" s="21"/>
      <c r="G366" s="180"/>
    </row>
    <row r="367" spans="1:7" ht="39.6">
      <c r="A367" s="145" t="s">
        <v>681</v>
      </c>
      <c r="B367" s="9" t="s">
        <v>43</v>
      </c>
      <c r="C367" s="10" t="s">
        <v>12</v>
      </c>
      <c r="D367" s="18">
        <v>199.46</v>
      </c>
      <c r="E367" s="71"/>
      <c r="F367" s="21"/>
      <c r="G367" s="180"/>
    </row>
    <row r="368" spans="1:7" ht="52.8">
      <c r="A368" s="145" t="s">
        <v>682</v>
      </c>
      <c r="B368" s="9" t="s">
        <v>134</v>
      </c>
      <c r="C368" s="10" t="s">
        <v>12</v>
      </c>
      <c r="D368" s="18">
        <v>12.5</v>
      </c>
      <c r="E368" s="71"/>
      <c r="F368" s="21"/>
      <c r="G368" s="180"/>
    </row>
    <row r="369" spans="1:7">
      <c r="A369" s="145" t="s">
        <v>683</v>
      </c>
      <c r="B369" s="9" t="s">
        <v>46</v>
      </c>
      <c r="C369" s="10" t="s">
        <v>12</v>
      </c>
      <c r="D369" s="18">
        <v>75.900000000000006</v>
      </c>
      <c r="E369" s="71"/>
      <c r="F369" s="21"/>
      <c r="G369" s="180"/>
    </row>
    <row r="370" spans="1:7" ht="66">
      <c r="A370" s="145" t="s">
        <v>684</v>
      </c>
      <c r="B370" s="9" t="s">
        <v>47</v>
      </c>
      <c r="C370" s="10" t="s">
        <v>12</v>
      </c>
      <c r="D370" s="18">
        <v>23.94</v>
      </c>
      <c r="E370" s="71"/>
      <c r="F370" s="21"/>
      <c r="G370" s="180"/>
    </row>
    <row r="371" spans="1:7">
      <c r="A371" s="148" t="s">
        <v>685</v>
      </c>
      <c r="B371" s="8" t="s">
        <v>49</v>
      </c>
      <c r="C371" s="13"/>
      <c r="D371" s="17"/>
      <c r="E371" s="70"/>
      <c r="F371" s="82"/>
      <c r="G371" s="180"/>
    </row>
    <row r="372" spans="1:7">
      <c r="A372" s="148" t="s">
        <v>686</v>
      </c>
      <c r="B372" s="8" t="s">
        <v>97</v>
      </c>
      <c r="C372" s="13"/>
      <c r="D372" s="17"/>
      <c r="E372" s="70"/>
      <c r="F372" s="82"/>
      <c r="G372" s="180"/>
    </row>
    <row r="373" spans="1:7" ht="26.4">
      <c r="A373" s="145" t="s">
        <v>687</v>
      </c>
      <c r="B373" s="9" t="s">
        <v>87</v>
      </c>
      <c r="C373" s="10" t="s">
        <v>12</v>
      </c>
      <c r="D373" s="18">
        <v>393.76819999999998</v>
      </c>
      <c r="E373" s="71"/>
      <c r="F373" s="21"/>
      <c r="G373" s="180"/>
    </row>
    <row r="374" spans="1:7" ht="26.4">
      <c r="A374" s="145" t="s">
        <v>688</v>
      </c>
      <c r="B374" s="9" t="s">
        <v>50</v>
      </c>
      <c r="C374" s="10" t="s">
        <v>31</v>
      </c>
      <c r="D374" s="18">
        <v>66.900000000000006</v>
      </c>
      <c r="E374" s="71"/>
      <c r="F374" s="21"/>
      <c r="G374" s="180"/>
    </row>
    <row r="375" spans="1:7">
      <c r="A375" s="148" t="s">
        <v>689</v>
      </c>
      <c r="B375" s="8" t="s">
        <v>98</v>
      </c>
      <c r="C375" s="13"/>
      <c r="D375" s="17"/>
      <c r="E375" s="70"/>
      <c r="F375" s="82"/>
      <c r="G375" s="180"/>
    </row>
    <row r="376" spans="1:7" ht="26.4">
      <c r="A376" s="145" t="s">
        <v>690</v>
      </c>
      <c r="B376" s="9" t="s">
        <v>87</v>
      </c>
      <c r="C376" s="10" t="s">
        <v>12</v>
      </c>
      <c r="D376" s="18">
        <v>375.1696</v>
      </c>
      <c r="E376" s="71"/>
      <c r="F376" s="21"/>
      <c r="G376" s="180"/>
    </row>
    <row r="377" spans="1:7" ht="26.4">
      <c r="A377" s="145" t="s">
        <v>691</v>
      </c>
      <c r="B377" s="9" t="s">
        <v>50</v>
      </c>
      <c r="C377" s="10" t="s">
        <v>31</v>
      </c>
      <c r="D377" s="18">
        <v>66.900000000000006</v>
      </c>
      <c r="E377" s="71"/>
      <c r="F377" s="21"/>
      <c r="G377" s="180"/>
    </row>
    <row r="378" spans="1:7">
      <c r="A378" s="148" t="s">
        <v>692</v>
      </c>
      <c r="B378" s="8" t="s">
        <v>51</v>
      </c>
      <c r="C378" s="13"/>
      <c r="D378" s="17"/>
      <c r="E378" s="70"/>
      <c r="F378" s="82"/>
      <c r="G378" s="180"/>
    </row>
    <row r="379" spans="1:7" ht="79.2">
      <c r="A379" s="145" t="s">
        <v>693</v>
      </c>
      <c r="B379" s="9" t="s">
        <v>52</v>
      </c>
      <c r="C379" s="10" t="s">
        <v>12</v>
      </c>
      <c r="D379" s="18">
        <v>119.4</v>
      </c>
      <c r="E379" s="71"/>
      <c r="F379" s="21"/>
      <c r="G379" s="180"/>
    </row>
    <row r="380" spans="1:7">
      <c r="A380" s="148" t="s">
        <v>694</v>
      </c>
      <c r="B380" s="8" t="s">
        <v>54</v>
      </c>
      <c r="C380" s="13"/>
      <c r="D380" s="17"/>
      <c r="E380" s="70"/>
      <c r="F380" s="82"/>
      <c r="G380" s="180"/>
    </row>
    <row r="381" spans="1:7" ht="92.4">
      <c r="A381" s="145" t="s">
        <v>695</v>
      </c>
      <c r="B381" s="20" t="s">
        <v>301</v>
      </c>
      <c r="C381" s="10" t="s">
        <v>14</v>
      </c>
      <c r="D381" s="18">
        <v>20</v>
      </c>
      <c r="E381" s="73"/>
      <c r="F381" s="21"/>
      <c r="G381" s="180"/>
    </row>
    <row r="382" spans="1:7" ht="79.2">
      <c r="A382" s="145" t="s">
        <v>696</v>
      </c>
      <c r="B382" s="20" t="s">
        <v>302</v>
      </c>
      <c r="C382" s="10" t="s">
        <v>14</v>
      </c>
      <c r="D382" s="18">
        <v>7</v>
      </c>
      <c r="E382" s="73"/>
      <c r="F382" s="83"/>
      <c r="G382" s="180"/>
    </row>
    <row r="383" spans="1:7" ht="79.2">
      <c r="A383" s="145" t="s">
        <v>697</v>
      </c>
      <c r="B383" s="20" t="s">
        <v>302</v>
      </c>
      <c r="C383" s="10" t="s">
        <v>14</v>
      </c>
      <c r="D383" s="18">
        <v>4</v>
      </c>
      <c r="E383" s="73"/>
      <c r="F383" s="21"/>
      <c r="G383" s="180"/>
    </row>
    <row r="384" spans="1:7" ht="79.2">
      <c r="A384" s="145" t="s">
        <v>698</v>
      </c>
      <c r="B384" s="20" t="s">
        <v>302</v>
      </c>
      <c r="C384" s="10" t="s">
        <v>14</v>
      </c>
      <c r="D384" s="18">
        <v>5</v>
      </c>
      <c r="E384" s="73"/>
      <c r="F384" s="21"/>
      <c r="G384" s="180"/>
    </row>
    <row r="385" spans="1:7">
      <c r="A385" s="148" t="s">
        <v>699</v>
      </c>
      <c r="B385" s="8" t="s">
        <v>100</v>
      </c>
      <c r="C385" s="13"/>
      <c r="D385" s="17"/>
      <c r="E385" s="70"/>
      <c r="F385" s="82"/>
      <c r="G385" s="180"/>
    </row>
    <row r="386" spans="1:7">
      <c r="A386" s="145" t="s">
        <v>700</v>
      </c>
      <c r="B386" s="3" t="s">
        <v>101</v>
      </c>
      <c r="C386" s="7" t="s">
        <v>31</v>
      </c>
      <c r="D386" s="5">
        <v>33</v>
      </c>
      <c r="E386" s="72"/>
      <c r="F386" s="21"/>
      <c r="G386" s="180"/>
    </row>
    <row r="387" spans="1:7">
      <c r="A387" s="145" t="s">
        <v>701</v>
      </c>
      <c r="B387" s="3" t="s">
        <v>102</v>
      </c>
      <c r="C387" s="7" t="s">
        <v>31</v>
      </c>
      <c r="D387" s="5">
        <v>70</v>
      </c>
      <c r="E387" s="72"/>
      <c r="F387" s="21"/>
      <c r="G387" s="180"/>
    </row>
    <row r="388" spans="1:7">
      <c r="A388" s="145" t="s">
        <v>702</v>
      </c>
      <c r="B388" s="3" t="s">
        <v>103</v>
      </c>
      <c r="C388" s="7" t="s">
        <v>31</v>
      </c>
      <c r="D388" s="5">
        <v>446.6</v>
      </c>
      <c r="E388" s="72"/>
      <c r="F388" s="21"/>
      <c r="G388" s="180"/>
    </row>
    <row r="389" spans="1:7">
      <c r="A389" s="145" t="s">
        <v>703</v>
      </c>
      <c r="B389" s="3" t="s">
        <v>104</v>
      </c>
      <c r="C389" s="7" t="s">
        <v>14</v>
      </c>
      <c r="D389" s="5">
        <v>10</v>
      </c>
      <c r="E389" s="72"/>
      <c r="F389" s="21"/>
      <c r="G389" s="180"/>
    </row>
    <row r="390" spans="1:7" ht="22.2" customHeight="1">
      <c r="A390" s="145" t="s">
        <v>704</v>
      </c>
      <c r="B390" s="3" t="s">
        <v>105</v>
      </c>
      <c r="C390" s="7" t="s">
        <v>14</v>
      </c>
      <c r="D390" s="5">
        <v>96</v>
      </c>
      <c r="E390" s="72"/>
      <c r="F390" s="21"/>
      <c r="G390" s="180"/>
    </row>
    <row r="391" spans="1:7">
      <c r="A391" s="145" t="s">
        <v>705</v>
      </c>
      <c r="B391" s="3" t="s">
        <v>106</v>
      </c>
      <c r="C391" s="7" t="s">
        <v>14</v>
      </c>
      <c r="D391" s="5">
        <v>40</v>
      </c>
      <c r="E391" s="72"/>
      <c r="F391" s="21"/>
      <c r="G391" s="180"/>
    </row>
    <row r="392" spans="1:7">
      <c r="A392" s="148" t="s">
        <v>706</v>
      </c>
      <c r="B392" s="8" t="s">
        <v>57</v>
      </c>
      <c r="C392" s="13"/>
      <c r="D392" s="17"/>
      <c r="E392" s="70"/>
      <c r="F392" s="82"/>
      <c r="G392" s="180"/>
    </row>
    <row r="393" spans="1:7" ht="105.6">
      <c r="A393" s="145" t="s">
        <v>707</v>
      </c>
      <c r="B393" s="9" t="s">
        <v>135</v>
      </c>
      <c r="C393" s="10" t="s">
        <v>12</v>
      </c>
      <c r="D393" s="18">
        <v>415</v>
      </c>
      <c r="E393" s="71"/>
      <c r="F393" s="21"/>
      <c r="G393" s="180"/>
    </row>
    <row r="394" spans="1:7" ht="66">
      <c r="A394" s="145" t="s">
        <v>708</v>
      </c>
      <c r="B394" s="9" t="s">
        <v>58</v>
      </c>
      <c r="C394" s="10" t="s">
        <v>31</v>
      </c>
      <c r="D394" s="18">
        <v>80.8</v>
      </c>
      <c r="E394" s="71"/>
      <c r="F394" s="21"/>
      <c r="G394" s="180"/>
    </row>
    <row r="395" spans="1:7" ht="52.8">
      <c r="A395" s="145" t="s">
        <v>709</v>
      </c>
      <c r="B395" s="9" t="s">
        <v>59</v>
      </c>
      <c r="C395" s="10" t="s">
        <v>31</v>
      </c>
      <c r="D395" s="18">
        <v>60</v>
      </c>
      <c r="E395" s="71"/>
      <c r="F395" s="21"/>
      <c r="G395" s="180"/>
    </row>
    <row r="396" spans="1:7">
      <c r="A396" s="148" t="s">
        <v>710</v>
      </c>
      <c r="B396" s="8" t="s">
        <v>60</v>
      </c>
      <c r="C396" s="13"/>
      <c r="D396" s="17"/>
      <c r="E396" s="70"/>
      <c r="F396" s="82"/>
      <c r="G396" s="180"/>
    </row>
    <row r="397" spans="1:7" ht="66">
      <c r="A397" s="145" t="s">
        <v>711</v>
      </c>
      <c r="B397" s="9" t="s">
        <v>136</v>
      </c>
      <c r="C397" s="10" t="s">
        <v>137</v>
      </c>
      <c r="D397" s="18">
        <v>5</v>
      </c>
      <c r="E397" s="71"/>
      <c r="F397" s="21"/>
      <c r="G397" s="180"/>
    </row>
    <row r="398" spans="1:7" ht="39.6">
      <c r="A398" s="145" t="s">
        <v>712</v>
      </c>
      <c r="B398" s="9" t="s">
        <v>61</v>
      </c>
      <c r="C398" s="10" t="s">
        <v>14</v>
      </c>
      <c r="D398" s="18">
        <v>3</v>
      </c>
      <c r="E398" s="71"/>
      <c r="F398" s="21"/>
      <c r="G398" s="180"/>
    </row>
    <row r="399" spans="1:7" ht="39.6">
      <c r="A399" s="145" t="s">
        <v>713</v>
      </c>
      <c r="B399" s="9" t="s">
        <v>62</v>
      </c>
      <c r="C399" s="10" t="s">
        <v>14</v>
      </c>
      <c r="D399" s="18">
        <v>2</v>
      </c>
      <c r="E399" s="71"/>
      <c r="F399" s="21"/>
      <c r="G399" s="180"/>
    </row>
    <row r="400" spans="1:7" ht="39.6">
      <c r="A400" s="145" t="s">
        <v>714</v>
      </c>
      <c r="B400" s="9" t="s">
        <v>66</v>
      </c>
      <c r="C400" s="10" t="s">
        <v>14</v>
      </c>
      <c r="D400" s="18">
        <v>8</v>
      </c>
      <c r="E400" s="71"/>
      <c r="F400" s="21"/>
      <c r="G400" s="180"/>
    </row>
    <row r="401" spans="1:7" ht="26.4">
      <c r="A401" s="145" t="s">
        <v>715</v>
      </c>
      <c r="B401" s="109" t="s">
        <v>138</v>
      </c>
      <c r="C401" s="10" t="s">
        <v>14</v>
      </c>
      <c r="D401" s="18">
        <v>1</v>
      </c>
      <c r="E401" s="71"/>
      <c r="F401" s="21"/>
      <c r="G401" s="180"/>
    </row>
    <row r="402" spans="1:7">
      <c r="A402" s="148" t="s">
        <v>716</v>
      </c>
      <c r="B402" s="8" t="s">
        <v>68</v>
      </c>
      <c r="C402" s="13"/>
      <c r="D402" s="17"/>
      <c r="E402" s="70"/>
      <c r="F402" s="82"/>
      <c r="G402" s="180"/>
    </row>
    <row r="403" spans="1:7" ht="26.4">
      <c r="A403" s="145" t="s">
        <v>717</v>
      </c>
      <c r="B403" s="9" t="s">
        <v>69</v>
      </c>
      <c r="C403" s="10" t="s">
        <v>14</v>
      </c>
      <c r="D403" s="18">
        <v>16</v>
      </c>
      <c r="E403" s="71"/>
      <c r="F403" s="21"/>
      <c r="G403" s="180"/>
    </row>
    <row r="404" spans="1:7">
      <c r="A404" s="145" t="s">
        <v>718</v>
      </c>
      <c r="B404" s="9" t="s">
        <v>70</v>
      </c>
      <c r="C404" s="10" t="s">
        <v>14</v>
      </c>
      <c r="D404" s="18">
        <v>8</v>
      </c>
      <c r="E404" s="71"/>
      <c r="F404" s="21"/>
      <c r="G404" s="180"/>
    </row>
    <row r="405" spans="1:7">
      <c r="A405" s="145" t="s">
        <v>719</v>
      </c>
      <c r="B405" s="9" t="s">
        <v>71</v>
      </c>
      <c r="C405" s="10" t="s">
        <v>14</v>
      </c>
      <c r="D405" s="18">
        <v>8</v>
      </c>
      <c r="E405" s="71"/>
      <c r="F405" s="21"/>
      <c r="G405" s="180"/>
    </row>
    <row r="406" spans="1:7">
      <c r="A406" s="145" t="s">
        <v>720</v>
      </c>
      <c r="B406" s="9" t="s">
        <v>72</v>
      </c>
      <c r="C406" s="10" t="s">
        <v>14</v>
      </c>
      <c r="D406" s="18">
        <v>8</v>
      </c>
      <c r="E406" s="71"/>
      <c r="F406" s="21"/>
      <c r="G406" s="180"/>
    </row>
    <row r="407" spans="1:7">
      <c r="A407" s="145" t="s">
        <v>721</v>
      </c>
      <c r="B407" s="9" t="s">
        <v>73</v>
      </c>
      <c r="C407" s="10" t="s">
        <v>14</v>
      </c>
      <c r="D407" s="18">
        <v>8</v>
      </c>
      <c r="E407" s="71"/>
      <c r="F407" s="21"/>
      <c r="G407" s="180"/>
    </row>
    <row r="408" spans="1:7">
      <c r="A408" s="145" t="s">
        <v>722</v>
      </c>
      <c r="B408" s="9" t="s">
        <v>74</v>
      </c>
      <c r="C408" s="10" t="s">
        <v>14</v>
      </c>
      <c r="D408" s="18">
        <v>8</v>
      </c>
      <c r="E408" s="71"/>
      <c r="F408" s="21"/>
      <c r="G408" s="180"/>
    </row>
    <row r="409" spans="1:7">
      <c r="A409" s="148" t="s">
        <v>723</v>
      </c>
      <c r="B409" s="110" t="s">
        <v>139</v>
      </c>
      <c r="C409" s="110"/>
      <c r="D409" s="125"/>
      <c r="E409" s="125"/>
      <c r="F409" s="110"/>
      <c r="G409" s="180"/>
    </row>
    <row r="410" spans="1:7">
      <c r="A410" s="148" t="s">
        <v>724</v>
      </c>
      <c r="B410" s="8" t="s">
        <v>97</v>
      </c>
      <c r="C410" s="13"/>
      <c r="D410" s="17"/>
      <c r="E410" s="70"/>
      <c r="F410" s="82"/>
      <c r="G410" s="180"/>
    </row>
    <row r="411" spans="1:7" ht="79.2">
      <c r="A411" s="145" t="s">
        <v>725</v>
      </c>
      <c r="B411" s="9" t="s">
        <v>142</v>
      </c>
      <c r="C411" s="10" t="s">
        <v>14</v>
      </c>
      <c r="D411" s="18">
        <v>20</v>
      </c>
      <c r="E411" s="71"/>
      <c r="F411" s="21"/>
      <c r="G411" s="180"/>
    </row>
    <row r="412" spans="1:7" ht="52.8">
      <c r="A412" s="145" t="s">
        <v>726</v>
      </c>
      <c r="B412" s="9" t="s">
        <v>116</v>
      </c>
      <c r="C412" s="10" t="s">
        <v>14</v>
      </c>
      <c r="D412" s="18">
        <f>6+6</f>
        <v>12</v>
      </c>
      <c r="E412" s="71"/>
      <c r="F412" s="21"/>
      <c r="G412" s="180"/>
    </row>
    <row r="413" spans="1:7" ht="39.6">
      <c r="A413" s="145" t="s">
        <v>727</v>
      </c>
      <c r="B413" s="9" t="s">
        <v>119</v>
      </c>
      <c r="C413" s="10" t="s">
        <v>14</v>
      </c>
      <c r="D413" s="18">
        <v>2</v>
      </c>
      <c r="E413" s="71"/>
      <c r="F413" s="21"/>
      <c r="G413" s="180"/>
    </row>
    <row r="414" spans="1:7" ht="66">
      <c r="A414" s="145" t="s">
        <v>728</v>
      </c>
      <c r="B414" s="9" t="s">
        <v>141</v>
      </c>
      <c r="C414" s="10" t="s">
        <v>14</v>
      </c>
      <c r="D414" s="18">
        <v>11</v>
      </c>
      <c r="E414" s="71"/>
      <c r="F414" s="21"/>
      <c r="G414" s="180"/>
    </row>
    <row r="415" spans="1:7" ht="66">
      <c r="A415" s="145" t="s">
        <v>729</v>
      </c>
      <c r="B415" s="9" t="s">
        <v>144</v>
      </c>
      <c r="C415" s="10" t="s">
        <v>14</v>
      </c>
      <c r="D415" s="18">
        <v>5</v>
      </c>
      <c r="E415" s="71"/>
      <c r="F415" s="21"/>
      <c r="G415" s="180"/>
    </row>
    <row r="416" spans="1:7" ht="66">
      <c r="A416" s="145" t="s">
        <v>730</v>
      </c>
      <c r="B416" s="9" t="s">
        <v>123</v>
      </c>
      <c r="C416" s="10" t="s">
        <v>14</v>
      </c>
      <c r="D416" s="18">
        <f>8+8+8+8+8</f>
        <v>40</v>
      </c>
      <c r="E416" s="71"/>
      <c r="F416" s="21"/>
      <c r="G416" s="180"/>
    </row>
    <row r="417" spans="1:7" ht="79.2">
      <c r="A417" s="145" t="s">
        <v>731</v>
      </c>
      <c r="B417" s="9" t="s">
        <v>124</v>
      </c>
      <c r="C417" s="10" t="s">
        <v>14</v>
      </c>
      <c r="D417" s="18">
        <v>5</v>
      </c>
      <c r="E417" s="71"/>
      <c r="F417" s="21"/>
      <c r="G417" s="180"/>
    </row>
    <row r="418" spans="1:7" ht="52.8">
      <c r="A418" s="145" t="s">
        <v>732</v>
      </c>
      <c r="B418" s="9" t="s">
        <v>143</v>
      </c>
      <c r="C418" s="10" t="s">
        <v>14</v>
      </c>
      <c r="D418" s="18">
        <f>3*5</f>
        <v>15</v>
      </c>
      <c r="E418" s="71"/>
      <c r="F418" s="21"/>
      <c r="G418" s="180"/>
    </row>
    <row r="419" spans="1:7" ht="52.8">
      <c r="A419" s="145" t="s">
        <v>733</v>
      </c>
      <c r="B419" s="9" t="s">
        <v>118</v>
      </c>
      <c r="C419" s="10" t="s">
        <v>14</v>
      </c>
      <c r="D419" s="18">
        <v>2</v>
      </c>
      <c r="E419" s="71"/>
      <c r="F419" s="21"/>
      <c r="G419" s="180"/>
    </row>
    <row r="420" spans="1:7" ht="52.8">
      <c r="A420" s="145" t="s">
        <v>734</v>
      </c>
      <c r="B420" s="9" t="s">
        <v>140</v>
      </c>
      <c r="C420" s="10" t="s">
        <v>14</v>
      </c>
      <c r="D420" s="18">
        <v>4</v>
      </c>
      <c r="E420" s="71"/>
      <c r="F420" s="21"/>
      <c r="G420" s="180"/>
    </row>
    <row r="421" spans="1:7" ht="39.6">
      <c r="A421" s="145" t="s">
        <v>735</v>
      </c>
      <c r="B421" s="9" t="s">
        <v>146</v>
      </c>
      <c r="C421" s="10" t="s">
        <v>14</v>
      </c>
      <c r="D421" s="18">
        <v>1</v>
      </c>
      <c r="E421" s="71"/>
      <c r="F421" s="21"/>
      <c r="G421" s="180"/>
    </row>
    <row r="422" spans="1:7">
      <c r="A422" s="148" t="s">
        <v>736</v>
      </c>
      <c r="B422" s="8" t="s">
        <v>98</v>
      </c>
      <c r="C422" s="13"/>
      <c r="D422" s="17"/>
      <c r="E422" s="70"/>
      <c r="F422" s="82"/>
      <c r="G422" s="180"/>
    </row>
    <row r="423" spans="1:7" ht="79.2">
      <c r="A423" s="145" t="s">
        <v>737</v>
      </c>
      <c r="B423" s="9" t="s">
        <v>142</v>
      </c>
      <c r="C423" s="10" t="s">
        <v>14</v>
      </c>
      <c r="D423" s="18">
        <f>8+8+4</f>
        <v>20</v>
      </c>
      <c r="E423" s="71"/>
      <c r="F423" s="21"/>
      <c r="G423" s="180"/>
    </row>
    <row r="424" spans="1:7" ht="52.8">
      <c r="A424" s="145" t="s">
        <v>738</v>
      </c>
      <c r="B424" s="9" t="s">
        <v>116</v>
      </c>
      <c r="C424" s="10" t="s">
        <v>14</v>
      </c>
      <c r="D424" s="18">
        <v>7</v>
      </c>
      <c r="E424" s="71"/>
      <c r="F424" s="21"/>
      <c r="G424" s="180"/>
    </row>
    <row r="425" spans="1:7" ht="39.6">
      <c r="A425" s="145" t="s">
        <v>739</v>
      </c>
      <c r="B425" s="9" t="s">
        <v>119</v>
      </c>
      <c r="C425" s="10" t="s">
        <v>14</v>
      </c>
      <c r="D425" s="18">
        <v>2</v>
      </c>
      <c r="E425" s="71"/>
      <c r="F425" s="21"/>
      <c r="G425" s="180"/>
    </row>
    <row r="426" spans="1:7" ht="66">
      <c r="A426" s="145" t="s">
        <v>740</v>
      </c>
      <c r="B426" s="9" t="s">
        <v>141</v>
      </c>
      <c r="C426" s="10" t="s">
        <v>14</v>
      </c>
      <c r="D426" s="18">
        <v>7</v>
      </c>
      <c r="E426" s="71"/>
      <c r="F426" s="21"/>
      <c r="G426" s="180"/>
    </row>
    <row r="427" spans="1:7" ht="66">
      <c r="A427" s="145" t="s">
        <v>741</v>
      </c>
      <c r="B427" s="9" t="s">
        <v>144</v>
      </c>
      <c r="C427" s="10" t="s">
        <v>14</v>
      </c>
      <c r="D427" s="18">
        <v>5</v>
      </c>
      <c r="E427" s="71"/>
      <c r="F427" s="21"/>
      <c r="G427" s="180"/>
    </row>
    <row r="428" spans="1:7" ht="66">
      <c r="A428" s="145" t="s">
        <v>742</v>
      </c>
      <c r="B428" s="9" t="s">
        <v>123</v>
      </c>
      <c r="C428" s="10" t="s">
        <v>14</v>
      </c>
      <c r="D428" s="18">
        <f>8+8+8+8+8</f>
        <v>40</v>
      </c>
      <c r="E428" s="71"/>
      <c r="F428" s="21"/>
      <c r="G428" s="180"/>
    </row>
    <row r="429" spans="1:7" ht="79.2">
      <c r="A429" s="145" t="s">
        <v>743</v>
      </c>
      <c r="B429" s="9" t="s">
        <v>124</v>
      </c>
      <c r="C429" s="10" t="s">
        <v>14</v>
      </c>
      <c r="D429" s="18">
        <v>5</v>
      </c>
      <c r="E429" s="71"/>
      <c r="F429" s="21"/>
      <c r="G429" s="180"/>
    </row>
    <row r="430" spans="1:7" ht="52.8">
      <c r="A430" s="145" t="s">
        <v>744</v>
      </c>
      <c r="B430" s="9" t="s">
        <v>143</v>
      </c>
      <c r="C430" s="10" t="s">
        <v>14</v>
      </c>
      <c r="D430" s="18">
        <f>3*5</f>
        <v>15</v>
      </c>
      <c r="E430" s="71"/>
      <c r="F430" s="21"/>
      <c r="G430" s="180"/>
    </row>
    <row r="431" spans="1:7" ht="52.8">
      <c r="A431" s="145" t="s">
        <v>745</v>
      </c>
      <c r="B431" s="9" t="s">
        <v>140</v>
      </c>
      <c r="C431" s="10" t="s">
        <v>14</v>
      </c>
      <c r="D431" s="18">
        <v>4</v>
      </c>
      <c r="E431" s="71"/>
      <c r="F431" s="21"/>
      <c r="G431" s="180"/>
    </row>
    <row r="432" spans="1:7" ht="39.6">
      <c r="A432" s="145" t="s">
        <v>746</v>
      </c>
      <c r="B432" s="9" t="s">
        <v>145</v>
      </c>
      <c r="C432" s="10" t="s">
        <v>14</v>
      </c>
      <c r="D432" s="18">
        <v>1</v>
      </c>
      <c r="E432" s="71"/>
      <c r="F432" s="21"/>
      <c r="G432" s="180"/>
    </row>
    <row r="433" spans="1:7">
      <c r="A433" s="148" t="s">
        <v>967</v>
      </c>
      <c r="B433" s="111" t="s">
        <v>963</v>
      </c>
      <c r="C433" s="111"/>
      <c r="D433" s="126"/>
      <c r="E433" s="126"/>
      <c r="F433" s="111"/>
      <c r="G433" s="180"/>
    </row>
    <row r="434" spans="1:7">
      <c r="A434" s="148" t="s">
        <v>968</v>
      </c>
      <c r="B434" s="111" t="s">
        <v>8</v>
      </c>
      <c r="C434" s="93"/>
      <c r="D434" s="105"/>
      <c r="E434" s="105"/>
      <c r="F434" s="93"/>
      <c r="G434" s="180"/>
    </row>
    <row r="435" spans="1:7">
      <c r="A435" s="145" t="s">
        <v>969</v>
      </c>
      <c r="B435" s="23" t="s">
        <v>33</v>
      </c>
      <c r="C435" s="10" t="s">
        <v>12</v>
      </c>
      <c r="D435" s="41">
        <v>19.2</v>
      </c>
      <c r="E435" s="104"/>
      <c r="F435" s="104"/>
      <c r="G435" s="180"/>
    </row>
    <row r="436" spans="1:7">
      <c r="A436" s="148" t="s">
        <v>970</v>
      </c>
      <c r="B436" s="111" t="s">
        <v>34</v>
      </c>
      <c r="C436" s="93"/>
      <c r="D436" s="105"/>
      <c r="E436" s="106"/>
      <c r="F436" s="106"/>
      <c r="G436" s="180"/>
    </row>
    <row r="437" spans="1:7">
      <c r="A437" s="145" t="s">
        <v>971</v>
      </c>
      <c r="B437" s="9" t="s">
        <v>964</v>
      </c>
      <c r="C437" s="10" t="s">
        <v>18</v>
      </c>
      <c r="D437" s="41">
        <v>40.32</v>
      </c>
      <c r="E437" s="104"/>
      <c r="F437" s="104"/>
      <c r="G437" s="180"/>
    </row>
    <row r="438" spans="1:7">
      <c r="A438" s="145" t="s">
        <v>972</v>
      </c>
      <c r="B438" s="9" t="s">
        <v>965</v>
      </c>
      <c r="C438" s="10" t="s">
        <v>18</v>
      </c>
      <c r="D438" s="41">
        <v>15.3</v>
      </c>
      <c r="E438" s="104"/>
      <c r="F438" s="104"/>
      <c r="G438" s="180"/>
    </row>
    <row r="439" spans="1:7">
      <c r="A439" s="148" t="s">
        <v>973</v>
      </c>
      <c r="B439" s="111" t="s">
        <v>48</v>
      </c>
      <c r="C439" s="112"/>
      <c r="D439" s="105"/>
      <c r="E439" s="106"/>
      <c r="F439" s="93"/>
      <c r="G439" s="180"/>
    </row>
    <row r="440" spans="1:7">
      <c r="A440" s="145" t="s">
        <v>974</v>
      </c>
      <c r="B440" s="3" t="s">
        <v>20</v>
      </c>
      <c r="C440" s="10" t="s">
        <v>18</v>
      </c>
      <c r="D440" s="41">
        <v>1.325</v>
      </c>
      <c r="E440" s="104"/>
      <c r="F440" s="104"/>
      <c r="G440" s="180"/>
    </row>
    <row r="441" spans="1:7">
      <c r="A441" s="145" t="s">
        <v>975</v>
      </c>
      <c r="B441" s="3" t="s">
        <v>966</v>
      </c>
      <c r="C441" s="10" t="s">
        <v>18</v>
      </c>
      <c r="D441" s="41">
        <v>1.2</v>
      </c>
      <c r="E441" s="104"/>
      <c r="F441" s="104"/>
      <c r="G441" s="180"/>
    </row>
    <row r="442" spans="1:7">
      <c r="A442" s="148" t="s">
        <v>996</v>
      </c>
      <c r="B442" s="111" t="s">
        <v>158</v>
      </c>
      <c r="C442" s="112"/>
      <c r="D442" s="105"/>
      <c r="E442" s="106"/>
      <c r="F442" s="93"/>
      <c r="G442" s="180"/>
    </row>
    <row r="443" spans="1:7" ht="118.8">
      <c r="A443" s="145" t="s">
        <v>997</v>
      </c>
      <c r="B443" s="3" t="s">
        <v>998</v>
      </c>
      <c r="C443" s="10" t="s">
        <v>290</v>
      </c>
      <c r="D443" s="41">
        <v>1</v>
      </c>
      <c r="E443" s="104"/>
      <c r="F443" s="104"/>
      <c r="G443" s="180"/>
    </row>
    <row r="444" spans="1:7">
      <c r="A444" s="141">
        <v>3</v>
      </c>
      <c r="B444" s="175" t="s">
        <v>150</v>
      </c>
      <c r="C444" s="175"/>
      <c r="D444" s="175"/>
      <c r="E444" s="175"/>
      <c r="F444" s="175"/>
      <c r="G444" s="142"/>
    </row>
    <row r="445" spans="1:7">
      <c r="A445" s="150">
        <v>3.1</v>
      </c>
      <c r="B445" s="65" t="s">
        <v>151</v>
      </c>
      <c r="C445" s="65"/>
      <c r="D445" s="68"/>
      <c r="E445" s="68"/>
      <c r="F445" s="65"/>
      <c r="G445" s="180"/>
    </row>
    <row r="446" spans="1:7">
      <c r="A446" s="148" t="s">
        <v>747</v>
      </c>
      <c r="B446" s="62" t="s">
        <v>236</v>
      </c>
      <c r="C446" s="62"/>
      <c r="D446" s="68"/>
      <c r="E446" s="132"/>
      <c r="F446" s="84"/>
      <c r="G446" s="180"/>
    </row>
    <row r="447" spans="1:7" ht="26.4">
      <c r="A447" s="145" t="s">
        <v>748</v>
      </c>
      <c r="B447" s="9" t="s">
        <v>327</v>
      </c>
      <c r="C447" s="10" t="s">
        <v>12</v>
      </c>
      <c r="D447" s="18">
        <v>58</v>
      </c>
      <c r="E447" s="71"/>
      <c r="F447" s="21"/>
      <c r="G447" s="180"/>
    </row>
    <row r="448" spans="1:7" ht="52.8">
      <c r="A448" s="145" t="s">
        <v>749</v>
      </c>
      <c r="B448" s="6" t="s">
        <v>325</v>
      </c>
      <c r="C448" s="10" t="s">
        <v>12</v>
      </c>
      <c r="D448" s="18">
        <v>214.93889999999999</v>
      </c>
      <c r="E448" s="72"/>
      <c r="F448" s="21"/>
      <c r="G448" s="180"/>
    </row>
    <row r="449" spans="1:7" ht="39.6">
      <c r="A449" s="145" t="s">
        <v>750</v>
      </c>
      <c r="B449" s="6" t="s">
        <v>330</v>
      </c>
      <c r="C449" s="10" t="s">
        <v>14</v>
      </c>
      <c r="D449" s="18">
        <v>2</v>
      </c>
      <c r="E449" s="72"/>
      <c r="F449" s="21"/>
      <c r="G449" s="180"/>
    </row>
    <row r="450" spans="1:7">
      <c r="A450" s="145" t="s">
        <v>751</v>
      </c>
      <c r="B450" s="9" t="s">
        <v>326</v>
      </c>
      <c r="C450" s="10" t="s">
        <v>14</v>
      </c>
      <c r="D450" s="18">
        <v>2</v>
      </c>
      <c r="E450" s="71"/>
      <c r="F450" s="21"/>
      <c r="G450" s="180"/>
    </row>
    <row r="451" spans="1:7">
      <c r="A451" s="148" t="s">
        <v>752</v>
      </c>
      <c r="B451" s="62" t="s">
        <v>324</v>
      </c>
      <c r="C451" s="62"/>
      <c r="D451" s="68"/>
      <c r="E451" s="132"/>
      <c r="F451" s="84"/>
      <c r="G451" s="180"/>
    </row>
    <row r="452" spans="1:7" ht="26.4">
      <c r="A452" s="145" t="s">
        <v>753</v>
      </c>
      <c r="B452" s="9" t="s">
        <v>327</v>
      </c>
      <c r="C452" s="10" t="s">
        <v>12</v>
      </c>
      <c r="D452" s="18">
        <v>89</v>
      </c>
      <c r="E452" s="71"/>
      <c r="F452" s="21"/>
      <c r="G452" s="180"/>
    </row>
    <row r="453" spans="1:7" ht="52.8">
      <c r="A453" s="145" t="s">
        <v>754</v>
      </c>
      <c r="B453" s="6" t="s">
        <v>325</v>
      </c>
      <c r="C453" s="10" t="s">
        <v>12</v>
      </c>
      <c r="D453" s="18">
        <v>56.363</v>
      </c>
      <c r="E453" s="72"/>
      <c r="F453" s="21"/>
      <c r="G453" s="180"/>
    </row>
    <row r="454" spans="1:7">
      <c r="A454" s="148">
        <v>3.2</v>
      </c>
      <c r="B454" s="31" t="s">
        <v>152</v>
      </c>
      <c r="C454" s="31"/>
      <c r="D454" s="32"/>
      <c r="E454" s="128"/>
      <c r="F454" s="85"/>
      <c r="G454" s="180"/>
    </row>
    <row r="455" spans="1:7">
      <c r="A455" s="148" t="s">
        <v>755</v>
      </c>
      <c r="B455" s="25" t="s">
        <v>8</v>
      </c>
      <c r="C455" s="25"/>
      <c r="D455" s="26"/>
      <c r="E455" s="74"/>
      <c r="F455" s="86"/>
      <c r="G455" s="180"/>
    </row>
    <row r="456" spans="1:7">
      <c r="A456" s="145" t="s">
        <v>756</v>
      </c>
      <c r="B456" s="3" t="s">
        <v>246</v>
      </c>
      <c r="C456" s="7" t="s">
        <v>12</v>
      </c>
      <c r="D456" s="5">
        <v>150</v>
      </c>
      <c r="E456" s="72"/>
      <c r="F456" s="27"/>
      <c r="G456" s="180"/>
    </row>
    <row r="457" spans="1:7">
      <c r="A457" s="148" t="s">
        <v>757</v>
      </c>
      <c r="B457" s="25" t="s">
        <v>34</v>
      </c>
      <c r="C457" s="25"/>
      <c r="D457" s="26"/>
      <c r="E457" s="74"/>
      <c r="F457" s="86"/>
      <c r="G457" s="180"/>
    </row>
    <row r="458" spans="1:7" ht="26.4">
      <c r="A458" s="145" t="s">
        <v>758</v>
      </c>
      <c r="B458" s="9" t="s">
        <v>308</v>
      </c>
      <c r="C458" s="4" t="s">
        <v>18</v>
      </c>
      <c r="D458" s="5">
        <v>150</v>
      </c>
      <c r="E458" s="72"/>
      <c r="F458" s="27"/>
      <c r="G458" s="180"/>
    </row>
    <row r="459" spans="1:7" ht="26.4">
      <c r="A459" s="145" t="s">
        <v>759</v>
      </c>
      <c r="B459" s="3" t="s">
        <v>36</v>
      </c>
      <c r="C459" s="4" t="s">
        <v>18</v>
      </c>
      <c r="D459" s="5">
        <v>18</v>
      </c>
      <c r="E459" s="72"/>
      <c r="F459" s="27"/>
      <c r="G459" s="180"/>
    </row>
    <row r="460" spans="1:7">
      <c r="A460" s="145" t="s">
        <v>760</v>
      </c>
      <c r="B460" s="33" t="s">
        <v>37</v>
      </c>
      <c r="C460" s="4" t="s">
        <v>18</v>
      </c>
      <c r="D460" s="34">
        <v>117</v>
      </c>
      <c r="E460" s="78"/>
      <c r="F460" s="27"/>
      <c r="G460" s="180"/>
    </row>
    <row r="461" spans="1:7">
      <c r="A461" s="148" t="s">
        <v>761</v>
      </c>
      <c r="B461" s="25" t="s">
        <v>153</v>
      </c>
      <c r="C461" s="25"/>
      <c r="D461" s="26"/>
      <c r="E461" s="74"/>
      <c r="F461" s="86"/>
      <c r="G461" s="180"/>
    </row>
    <row r="462" spans="1:7">
      <c r="A462" s="145" t="s">
        <v>762</v>
      </c>
      <c r="B462" s="6" t="s">
        <v>154</v>
      </c>
      <c r="C462" s="7" t="s">
        <v>18</v>
      </c>
      <c r="D462" s="5">
        <v>5.41</v>
      </c>
      <c r="E462" s="72"/>
      <c r="F462" s="27"/>
      <c r="G462" s="180"/>
    </row>
    <row r="463" spans="1:7" ht="52.8">
      <c r="A463" s="145" t="s">
        <v>763</v>
      </c>
      <c r="B463" s="6" t="s">
        <v>309</v>
      </c>
      <c r="C463" s="7" t="s">
        <v>12</v>
      </c>
      <c r="D463" s="5">
        <v>150</v>
      </c>
      <c r="E463" s="72"/>
      <c r="F463" s="27"/>
      <c r="G463" s="180"/>
    </row>
    <row r="464" spans="1:7">
      <c r="A464" s="145" t="s">
        <v>764</v>
      </c>
      <c r="B464" s="6" t="s">
        <v>155</v>
      </c>
      <c r="C464" s="7" t="s">
        <v>18</v>
      </c>
      <c r="D464" s="5">
        <v>2.8548</v>
      </c>
      <c r="E464" s="72"/>
      <c r="F464" s="27"/>
      <c r="G464" s="180"/>
    </row>
    <row r="465" spans="1:11" ht="26.4">
      <c r="A465" s="145" t="s">
        <v>765</v>
      </c>
      <c r="B465" s="6" t="s">
        <v>156</v>
      </c>
      <c r="C465" s="7" t="s">
        <v>14</v>
      </c>
      <c r="D465" s="5">
        <v>8</v>
      </c>
      <c r="E465" s="72"/>
      <c r="F465" s="27"/>
      <c r="G465" s="180"/>
    </row>
    <row r="466" spans="1:11">
      <c r="A466" s="148" t="s">
        <v>766</v>
      </c>
      <c r="B466" s="25" t="s">
        <v>38</v>
      </c>
      <c r="C466" s="25"/>
      <c r="D466" s="26"/>
      <c r="E466" s="74"/>
      <c r="F466" s="86"/>
      <c r="G466" s="180"/>
    </row>
    <row r="467" spans="1:11" ht="26.4">
      <c r="A467" s="145" t="s">
        <v>767</v>
      </c>
      <c r="B467" s="35" t="s">
        <v>157</v>
      </c>
      <c r="C467" s="36" t="s">
        <v>12</v>
      </c>
      <c r="D467" s="50">
        <v>120</v>
      </c>
      <c r="E467" s="129"/>
      <c r="F467" s="27"/>
      <c r="G467" s="180"/>
    </row>
    <row r="468" spans="1:11">
      <c r="A468" s="148" t="s">
        <v>768</v>
      </c>
      <c r="B468" s="25" t="s">
        <v>158</v>
      </c>
      <c r="C468" s="25"/>
      <c r="D468" s="26"/>
      <c r="E468" s="74"/>
      <c r="F468" s="86"/>
      <c r="G468" s="180"/>
    </row>
    <row r="469" spans="1:11" ht="66">
      <c r="A469" s="145" t="s">
        <v>769</v>
      </c>
      <c r="B469" s="37" t="s">
        <v>159</v>
      </c>
      <c r="C469" s="36" t="s">
        <v>14</v>
      </c>
      <c r="D469" s="50">
        <v>2</v>
      </c>
      <c r="E469" s="129"/>
      <c r="F469" s="27"/>
      <c r="G469" s="180"/>
      <c r="K469" s="22"/>
    </row>
    <row r="470" spans="1:11">
      <c r="A470" s="148" t="s">
        <v>770</v>
      </c>
      <c r="B470" s="25" t="s">
        <v>160</v>
      </c>
      <c r="C470" s="25"/>
      <c r="D470" s="26"/>
      <c r="E470" s="74"/>
      <c r="F470" s="86"/>
      <c r="G470" s="180"/>
    </row>
    <row r="471" spans="1:11" ht="52.8">
      <c r="A471" s="145" t="s">
        <v>772</v>
      </c>
      <c r="B471" s="37" t="s">
        <v>161</v>
      </c>
      <c r="C471" s="36" t="s">
        <v>31</v>
      </c>
      <c r="D471" s="50">
        <v>40</v>
      </c>
      <c r="E471" s="129"/>
      <c r="F471" s="27"/>
      <c r="G471" s="180"/>
    </row>
    <row r="472" spans="1:11" ht="26.4">
      <c r="A472" s="145" t="s">
        <v>771</v>
      </c>
      <c r="B472" s="37" t="s">
        <v>162</v>
      </c>
      <c r="C472" s="36" t="s">
        <v>31</v>
      </c>
      <c r="D472" s="50">
        <v>28</v>
      </c>
      <c r="E472" s="129"/>
      <c r="F472" s="27"/>
      <c r="G472" s="180"/>
    </row>
    <row r="473" spans="1:11" ht="26.4">
      <c r="A473" s="145" t="s">
        <v>773</v>
      </c>
      <c r="B473" s="37" t="s">
        <v>163</v>
      </c>
      <c r="C473" s="36" t="s">
        <v>14</v>
      </c>
      <c r="D473" s="50">
        <v>8</v>
      </c>
      <c r="E473" s="129"/>
      <c r="F473" s="27"/>
      <c r="G473" s="180"/>
    </row>
    <row r="474" spans="1:11" ht="26.4">
      <c r="A474" s="145" t="s">
        <v>774</v>
      </c>
      <c r="B474" s="37" t="s">
        <v>164</v>
      </c>
      <c r="C474" s="36" t="s">
        <v>14</v>
      </c>
      <c r="D474" s="50">
        <v>32</v>
      </c>
      <c r="E474" s="129"/>
      <c r="F474" s="27"/>
      <c r="G474" s="180"/>
    </row>
    <row r="475" spans="1:11" ht="14.4">
      <c r="A475" s="145" t="s">
        <v>775</v>
      </c>
      <c r="B475" s="37" t="s">
        <v>165</v>
      </c>
      <c r="C475" s="36" t="s">
        <v>31</v>
      </c>
      <c r="D475" s="50">
        <v>59.76</v>
      </c>
      <c r="E475" s="129"/>
      <c r="F475" s="27"/>
      <c r="G475" s="180"/>
    </row>
    <row r="476" spans="1:11" ht="52.8">
      <c r="A476" s="145" t="s">
        <v>776</v>
      </c>
      <c r="B476" s="37" t="s">
        <v>166</v>
      </c>
      <c r="C476" s="36" t="s">
        <v>14</v>
      </c>
      <c r="D476" s="50">
        <v>8</v>
      </c>
      <c r="E476" s="129"/>
      <c r="F476" s="27"/>
      <c r="G476" s="180"/>
    </row>
    <row r="477" spans="1:11" ht="39.6">
      <c r="A477" s="145" t="s">
        <v>777</v>
      </c>
      <c r="B477" s="37" t="s">
        <v>167</v>
      </c>
      <c r="C477" s="36" t="s">
        <v>31</v>
      </c>
      <c r="D477" s="50">
        <v>27.74</v>
      </c>
      <c r="E477" s="129"/>
      <c r="F477" s="27"/>
      <c r="G477" s="180"/>
    </row>
    <row r="478" spans="1:11" ht="39.6">
      <c r="A478" s="145" t="s">
        <v>778</v>
      </c>
      <c r="B478" s="37" t="s">
        <v>168</v>
      </c>
      <c r="C478" s="36" t="s">
        <v>31</v>
      </c>
      <c r="D478" s="50">
        <v>18.239999999999998</v>
      </c>
      <c r="E478" s="129"/>
      <c r="F478" s="27"/>
      <c r="G478" s="180"/>
    </row>
    <row r="479" spans="1:11" ht="26.4">
      <c r="A479" s="145" t="s">
        <v>779</v>
      </c>
      <c r="B479" s="37" t="s">
        <v>573</v>
      </c>
      <c r="C479" s="36" t="s">
        <v>12</v>
      </c>
      <c r="D479" s="50">
        <v>120</v>
      </c>
      <c r="E479" s="80"/>
      <c r="F479" s="27"/>
      <c r="G479" s="180"/>
    </row>
    <row r="480" spans="1:11" ht="26.4">
      <c r="A480" s="145" t="s">
        <v>780</v>
      </c>
      <c r="B480" s="37" t="s">
        <v>169</v>
      </c>
      <c r="C480" s="36" t="s">
        <v>12</v>
      </c>
      <c r="D480" s="50">
        <v>35.200000000000003</v>
      </c>
      <c r="E480" s="129"/>
      <c r="F480" s="27"/>
      <c r="G480" s="180"/>
    </row>
    <row r="481" spans="1:8" ht="26.4">
      <c r="A481" s="145" t="s">
        <v>781</v>
      </c>
      <c r="B481" s="37" t="s">
        <v>170</v>
      </c>
      <c r="C481" s="36" t="s">
        <v>12</v>
      </c>
      <c r="D481" s="50">
        <v>38.880000000000003</v>
      </c>
      <c r="E481" s="129"/>
      <c r="F481" s="27"/>
      <c r="G481" s="180"/>
    </row>
    <row r="482" spans="1:8" ht="52.8">
      <c r="A482" s="145" t="s">
        <v>782</v>
      </c>
      <c r="B482" s="37" t="s">
        <v>171</v>
      </c>
      <c r="C482" s="36" t="s">
        <v>31</v>
      </c>
      <c r="D482" s="50">
        <v>43.2</v>
      </c>
      <c r="E482" s="129"/>
      <c r="F482" s="27"/>
      <c r="G482" s="180"/>
    </row>
    <row r="483" spans="1:8">
      <c r="A483" s="148" t="s">
        <v>783</v>
      </c>
      <c r="B483" s="38" t="s">
        <v>172</v>
      </c>
      <c r="C483" s="65"/>
      <c r="D483" s="68"/>
      <c r="E483" s="132"/>
      <c r="F483" s="87"/>
      <c r="G483" s="180"/>
    </row>
    <row r="484" spans="1:8" ht="52.8">
      <c r="A484" s="145" t="s">
        <v>784</v>
      </c>
      <c r="B484" s="37" t="s">
        <v>173</v>
      </c>
      <c r="C484" s="36" t="s">
        <v>14</v>
      </c>
      <c r="D484" s="50">
        <v>6</v>
      </c>
      <c r="E484" s="129"/>
      <c r="F484" s="27"/>
      <c r="G484" s="180"/>
    </row>
    <row r="485" spans="1:8" ht="52.8">
      <c r="A485" s="145" t="s">
        <v>785</v>
      </c>
      <c r="B485" s="37" t="s">
        <v>174</v>
      </c>
      <c r="C485" s="36" t="s">
        <v>14</v>
      </c>
      <c r="D485" s="50">
        <v>1</v>
      </c>
      <c r="E485" s="129"/>
      <c r="F485" s="27"/>
      <c r="G485" s="180"/>
    </row>
    <row r="486" spans="1:8" ht="52.8">
      <c r="A486" s="145" t="s">
        <v>786</v>
      </c>
      <c r="B486" s="37" t="s">
        <v>175</v>
      </c>
      <c r="C486" s="36" t="s">
        <v>14</v>
      </c>
      <c r="D486" s="50">
        <v>1</v>
      </c>
      <c r="E486" s="129"/>
      <c r="F486" s="27"/>
      <c r="G486" s="180"/>
    </row>
    <row r="487" spans="1:8" ht="66">
      <c r="A487" s="145" t="s">
        <v>787</v>
      </c>
      <c r="B487" s="37" t="s">
        <v>176</v>
      </c>
      <c r="C487" s="36" t="s">
        <v>14</v>
      </c>
      <c r="D487" s="50">
        <v>4</v>
      </c>
      <c r="E487" s="129"/>
      <c r="F487" s="27"/>
      <c r="G487" s="180"/>
      <c r="H487" s="22"/>
    </row>
    <row r="488" spans="1:8">
      <c r="A488" s="148">
        <v>3.3</v>
      </c>
      <c r="B488" s="65" t="s">
        <v>177</v>
      </c>
      <c r="C488" s="65"/>
      <c r="D488" s="68"/>
      <c r="E488" s="132"/>
      <c r="F488" s="87"/>
      <c r="G488" s="180"/>
    </row>
    <row r="489" spans="1:8" ht="14.4">
      <c r="A489" s="145" t="s">
        <v>788</v>
      </c>
      <c r="B489" s="37" t="s">
        <v>33</v>
      </c>
      <c r="C489" s="36" t="s">
        <v>12</v>
      </c>
      <c r="D489" s="50">
        <v>7.5</v>
      </c>
      <c r="E489" s="129"/>
      <c r="F489" s="27"/>
      <c r="G489" s="180"/>
    </row>
    <row r="490" spans="1:8" ht="14.4">
      <c r="A490" s="145" t="s">
        <v>789</v>
      </c>
      <c r="B490" s="37" t="s">
        <v>178</v>
      </c>
      <c r="C490" s="36" t="s">
        <v>18</v>
      </c>
      <c r="D490" s="50">
        <v>0.42</v>
      </c>
      <c r="E490" s="129"/>
      <c r="F490" s="27"/>
      <c r="G490" s="180"/>
    </row>
    <row r="491" spans="1:8" ht="14.4">
      <c r="A491" s="145" t="s">
        <v>790</v>
      </c>
      <c r="B491" s="37" t="s">
        <v>179</v>
      </c>
      <c r="C491" s="36" t="s">
        <v>18</v>
      </c>
      <c r="D491" s="50">
        <v>0.88</v>
      </c>
      <c r="E491" s="129"/>
      <c r="F491" s="27"/>
      <c r="G491" s="180"/>
    </row>
    <row r="492" spans="1:8" ht="26.4">
      <c r="A492" s="145" t="s">
        <v>791</v>
      </c>
      <c r="B492" s="37" t="s">
        <v>180</v>
      </c>
      <c r="C492" s="36" t="s">
        <v>18</v>
      </c>
      <c r="D492" s="50">
        <v>0.32</v>
      </c>
      <c r="E492" s="129"/>
      <c r="F492" s="27"/>
      <c r="G492" s="180"/>
    </row>
    <row r="493" spans="1:8" ht="14.4">
      <c r="A493" s="145" t="s">
        <v>792</v>
      </c>
      <c r="B493" s="37" t="s">
        <v>181</v>
      </c>
      <c r="C493" s="36" t="s">
        <v>31</v>
      </c>
      <c r="D493" s="50">
        <f>1.65</f>
        <v>1.65</v>
      </c>
      <c r="E493" s="129"/>
      <c r="F493" s="27"/>
      <c r="G493" s="180"/>
    </row>
    <row r="494" spans="1:8" ht="14.4">
      <c r="A494" s="145" t="s">
        <v>793</v>
      </c>
      <c r="B494" s="37" t="s">
        <v>182</v>
      </c>
      <c r="C494" s="36" t="s">
        <v>12</v>
      </c>
      <c r="D494" s="50">
        <v>1.65</v>
      </c>
      <c r="E494" s="129"/>
      <c r="F494" s="27"/>
      <c r="G494" s="180"/>
    </row>
    <row r="495" spans="1:8" ht="14.4">
      <c r="A495" s="145" t="s">
        <v>794</v>
      </c>
      <c r="B495" s="37" t="s">
        <v>183</v>
      </c>
      <c r="C495" s="36" t="s">
        <v>12</v>
      </c>
      <c r="D495" s="50">
        <v>6</v>
      </c>
      <c r="E495" s="129"/>
      <c r="F495" s="27"/>
      <c r="G495" s="180"/>
    </row>
    <row r="496" spans="1:8" ht="14.4">
      <c r="A496" s="145" t="s">
        <v>795</v>
      </c>
      <c r="B496" s="37" t="s">
        <v>184</v>
      </c>
      <c r="C496" s="36" t="s">
        <v>12</v>
      </c>
      <c r="D496" s="50">
        <v>2.25</v>
      </c>
      <c r="E496" s="129"/>
      <c r="F496" s="27"/>
      <c r="G496" s="180"/>
    </row>
    <row r="497" spans="1:7" ht="14.4">
      <c r="A497" s="145" t="s">
        <v>796</v>
      </c>
      <c r="B497" s="37" t="s">
        <v>185</v>
      </c>
      <c r="C497" s="36" t="s">
        <v>18</v>
      </c>
      <c r="D497" s="50">
        <v>0.88</v>
      </c>
      <c r="E497" s="129"/>
      <c r="F497" s="27"/>
      <c r="G497" s="180"/>
    </row>
    <row r="498" spans="1:7" ht="39.6">
      <c r="A498" s="145" t="s">
        <v>797</v>
      </c>
      <c r="B498" s="37" t="s">
        <v>186</v>
      </c>
      <c r="C498" s="36" t="s">
        <v>14</v>
      </c>
      <c r="D498" s="50">
        <v>4</v>
      </c>
      <c r="E498" s="129"/>
      <c r="F498" s="27"/>
      <c r="G498" s="180"/>
    </row>
    <row r="499" spans="1:7" ht="14.4">
      <c r="A499" s="145" t="s">
        <v>798</v>
      </c>
      <c r="B499" s="37" t="s">
        <v>187</v>
      </c>
      <c r="C499" s="36" t="s">
        <v>14</v>
      </c>
      <c r="D499" s="50">
        <v>2</v>
      </c>
      <c r="E499" s="129"/>
      <c r="F499" s="27"/>
      <c r="G499" s="180"/>
    </row>
    <row r="500" spans="1:7">
      <c r="A500" s="148">
        <v>3.4</v>
      </c>
      <c r="B500" s="65" t="s">
        <v>189</v>
      </c>
      <c r="C500" s="65"/>
      <c r="D500" s="68"/>
      <c r="E500" s="68"/>
      <c r="F500" s="65"/>
      <c r="G500" s="180"/>
    </row>
    <row r="501" spans="1:7" ht="39.6">
      <c r="A501" s="145" t="s">
        <v>799</v>
      </c>
      <c r="B501" s="37" t="s">
        <v>190</v>
      </c>
      <c r="C501" s="7" t="s">
        <v>14</v>
      </c>
      <c r="D501" s="4">
        <v>4</v>
      </c>
      <c r="E501" s="78"/>
      <c r="F501" s="27"/>
      <c r="G501" s="180"/>
    </row>
    <row r="502" spans="1:7" ht="52.8">
      <c r="A502" s="145" t="s">
        <v>800</v>
      </c>
      <c r="B502" s="37" t="s">
        <v>238</v>
      </c>
      <c r="C502" s="7" t="s">
        <v>31</v>
      </c>
      <c r="D502" s="4">
        <v>9</v>
      </c>
      <c r="E502" s="78"/>
      <c r="F502" s="27"/>
      <c r="G502" s="180"/>
    </row>
    <row r="503" spans="1:7" ht="39.6">
      <c r="A503" s="145" t="s">
        <v>801</v>
      </c>
      <c r="B503" s="37" t="s">
        <v>332</v>
      </c>
      <c r="C503" s="4" t="s">
        <v>12</v>
      </c>
      <c r="D503" s="4">
        <v>27.953299999999999</v>
      </c>
      <c r="E503" s="78"/>
      <c r="F503" s="27"/>
      <c r="G503" s="180"/>
    </row>
    <row r="504" spans="1:7" ht="26.4">
      <c r="A504" s="145" t="s">
        <v>802</v>
      </c>
      <c r="B504" s="37" t="s">
        <v>333</v>
      </c>
      <c r="C504" s="4" t="s">
        <v>12</v>
      </c>
      <c r="D504" s="4">
        <v>63.310699999999997</v>
      </c>
      <c r="E504" s="78"/>
      <c r="F504" s="27"/>
      <c r="G504" s="180"/>
    </row>
    <row r="505" spans="1:7" ht="26.4">
      <c r="A505" s="145" t="s">
        <v>803</v>
      </c>
      <c r="B505" s="37" t="s">
        <v>335</v>
      </c>
      <c r="C505" s="4" t="s">
        <v>12</v>
      </c>
      <c r="D505" s="4">
        <v>15</v>
      </c>
      <c r="E505" s="78"/>
      <c r="F505" s="27"/>
      <c r="G505" s="180"/>
    </row>
    <row r="506" spans="1:7" ht="26.4">
      <c r="A506" s="145" t="s">
        <v>804</v>
      </c>
      <c r="B506" s="6" t="s">
        <v>191</v>
      </c>
      <c r="C506" s="7" t="s">
        <v>14</v>
      </c>
      <c r="D506" s="4">
        <v>1</v>
      </c>
      <c r="E506" s="78"/>
      <c r="F506" s="27"/>
      <c r="G506" s="180"/>
    </row>
    <row r="507" spans="1:7">
      <c r="A507" s="145" t="s">
        <v>805</v>
      </c>
      <c r="B507" s="6" t="s">
        <v>192</v>
      </c>
      <c r="C507" s="7" t="s">
        <v>14</v>
      </c>
      <c r="D507" s="4">
        <v>1</v>
      </c>
      <c r="E507" s="78"/>
      <c r="F507" s="27"/>
      <c r="G507" s="180"/>
    </row>
    <row r="508" spans="1:7" ht="26.4">
      <c r="A508" s="145" t="s">
        <v>806</v>
      </c>
      <c r="B508" s="6" t="s">
        <v>239</v>
      </c>
      <c r="C508" s="4" t="s">
        <v>12</v>
      </c>
      <c r="D508" s="4">
        <v>36.520000000000003</v>
      </c>
      <c r="E508" s="78"/>
      <c r="F508" s="27"/>
      <c r="G508" s="180"/>
    </row>
    <row r="509" spans="1:7">
      <c r="A509" s="148">
        <v>3.5</v>
      </c>
      <c r="B509" s="65" t="s">
        <v>240</v>
      </c>
      <c r="C509" s="65"/>
      <c r="D509" s="68"/>
      <c r="E509" s="68"/>
      <c r="F509" s="65"/>
      <c r="G509" s="180"/>
    </row>
    <row r="510" spans="1:7" ht="26.4">
      <c r="A510" s="145" t="s">
        <v>807</v>
      </c>
      <c r="B510" s="37" t="s">
        <v>239</v>
      </c>
      <c r="C510" s="4" t="s">
        <v>12</v>
      </c>
      <c r="D510" s="4">
        <v>406.57</v>
      </c>
      <c r="E510" s="130"/>
      <c r="F510" s="27"/>
      <c r="G510" s="180"/>
    </row>
    <row r="511" spans="1:7">
      <c r="A511" s="145" t="s">
        <v>808</v>
      </c>
      <c r="B511" s="135" t="s">
        <v>241</v>
      </c>
      <c r="C511" s="4" t="s">
        <v>14</v>
      </c>
      <c r="D511" s="40">
        <v>4</v>
      </c>
      <c r="E511" s="78"/>
      <c r="F511" s="27"/>
      <c r="G511" s="180"/>
    </row>
    <row r="512" spans="1:7">
      <c r="A512" s="145" t="s">
        <v>809</v>
      </c>
      <c r="B512" s="135" t="s">
        <v>242</v>
      </c>
      <c r="C512" s="4" t="s">
        <v>14</v>
      </c>
      <c r="D512" s="40">
        <v>18</v>
      </c>
      <c r="E512" s="78"/>
      <c r="F512" s="27"/>
      <c r="G512" s="180"/>
    </row>
    <row r="513" spans="1:7" ht="39.6">
      <c r="A513" s="145" t="s">
        <v>810</v>
      </c>
      <c r="B513" s="135" t="s">
        <v>340</v>
      </c>
      <c r="C513" s="4" t="s">
        <v>14</v>
      </c>
      <c r="D513" s="40">
        <v>1</v>
      </c>
      <c r="E513" s="78"/>
      <c r="F513" s="27"/>
      <c r="G513" s="180"/>
    </row>
    <row r="514" spans="1:7">
      <c r="A514" s="148">
        <v>3.6</v>
      </c>
      <c r="B514" s="65" t="s">
        <v>243</v>
      </c>
      <c r="C514" s="65"/>
      <c r="D514" s="68"/>
      <c r="E514" s="68"/>
      <c r="F514" s="65"/>
      <c r="G514" s="180"/>
    </row>
    <row r="515" spans="1:7" ht="118.8">
      <c r="A515" s="145" t="s">
        <v>811</v>
      </c>
      <c r="B515" s="135" t="s">
        <v>244</v>
      </c>
      <c r="C515" s="4" t="s">
        <v>14</v>
      </c>
      <c r="D515" s="40">
        <v>2</v>
      </c>
      <c r="E515" s="78"/>
      <c r="F515" s="27"/>
      <c r="G515" s="180"/>
    </row>
    <row r="516" spans="1:7">
      <c r="A516" s="148">
        <v>3.7</v>
      </c>
      <c r="B516" s="65" t="s">
        <v>245</v>
      </c>
      <c r="C516" s="65"/>
      <c r="D516" s="68"/>
      <c r="E516" s="68"/>
      <c r="F516" s="65"/>
      <c r="G516" s="180"/>
    </row>
    <row r="517" spans="1:7">
      <c r="A517" s="148" t="s">
        <v>812</v>
      </c>
      <c r="B517" s="113" t="s">
        <v>8</v>
      </c>
      <c r="C517" s="113"/>
      <c r="D517" s="123"/>
      <c r="E517" s="123"/>
      <c r="F517" s="97"/>
      <c r="G517" s="180"/>
    </row>
    <row r="518" spans="1:7">
      <c r="A518" s="145" t="s">
        <v>813</v>
      </c>
      <c r="B518" s="135" t="s">
        <v>246</v>
      </c>
      <c r="C518" s="51" t="s">
        <v>12</v>
      </c>
      <c r="D518" s="4">
        <v>40.200000000000003</v>
      </c>
      <c r="E518" s="78"/>
      <c r="F518" s="27"/>
      <c r="G518" s="180"/>
    </row>
    <row r="519" spans="1:7">
      <c r="A519" s="148" t="s">
        <v>814</v>
      </c>
      <c r="B519" s="165" t="s">
        <v>34</v>
      </c>
      <c r="C519" s="165"/>
      <c r="D519" s="165"/>
      <c r="E519" s="165"/>
      <c r="F519" s="97"/>
      <c r="G519" s="180"/>
    </row>
    <row r="520" spans="1:7" ht="26.4">
      <c r="A520" s="145" t="s">
        <v>815</v>
      </c>
      <c r="B520" s="52" t="s">
        <v>313</v>
      </c>
      <c r="C520" s="53" t="s">
        <v>18</v>
      </c>
      <c r="D520" s="4">
        <v>11</v>
      </c>
      <c r="E520" s="77"/>
      <c r="F520" s="27"/>
      <c r="G520" s="180"/>
    </row>
    <row r="521" spans="1:7" ht="26.4">
      <c r="A521" s="145" t="s">
        <v>817</v>
      </c>
      <c r="B521" s="52" t="s">
        <v>36</v>
      </c>
      <c r="C521" s="53" t="s">
        <v>18</v>
      </c>
      <c r="D521" s="4">
        <v>6.32</v>
      </c>
      <c r="E521" s="77"/>
      <c r="F521" s="27"/>
      <c r="G521" s="180"/>
    </row>
    <row r="522" spans="1:7">
      <c r="A522" s="145" t="s">
        <v>816</v>
      </c>
      <c r="B522" s="52" t="s">
        <v>310</v>
      </c>
      <c r="C522" s="53" t="s">
        <v>18</v>
      </c>
      <c r="D522" s="4">
        <v>9.44</v>
      </c>
      <c r="E522" s="77"/>
      <c r="F522" s="27"/>
      <c r="G522" s="180"/>
    </row>
    <row r="523" spans="1:7" ht="26.4">
      <c r="A523" s="145" t="s">
        <v>818</v>
      </c>
      <c r="B523" s="52" t="s">
        <v>36</v>
      </c>
      <c r="C523" s="53" t="s">
        <v>18</v>
      </c>
      <c r="D523" s="4">
        <f>ROUND((0.1*(38)),2)</f>
        <v>3.8</v>
      </c>
      <c r="E523" s="77"/>
      <c r="F523" s="27"/>
      <c r="G523" s="180"/>
    </row>
    <row r="524" spans="1:7">
      <c r="A524" s="148" t="s">
        <v>819</v>
      </c>
      <c r="B524" s="113" t="s">
        <v>248</v>
      </c>
      <c r="C524" s="113"/>
      <c r="D524" s="123"/>
      <c r="E524" s="123"/>
      <c r="F524" s="97"/>
      <c r="G524" s="180"/>
    </row>
    <row r="525" spans="1:7">
      <c r="A525" s="145" t="s">
        <v>820</v>
      </c>
      <c r="B525" s="23" t="s">
        <v>249</v>
      </c>
      <c r="C525" s="53" t="s">
        <v>18</v>
      </c>
      <c r="D525" s="4">
        <v>1.8</v>
      </c>
      <c r="E525" s="78"/>
      <c r="F525" s="27"/>
      <c r="G525" s="180"/>
    </row>
    <row r="526" spans="1:7" ht="26.4">
      <c r="A526" s="145" t="s">
        <v>821</v>
      </c>
      <c r="B526" s="136" t="s">
        <v>250</v>
      </c>
      <c r="C526" s="53" t="s">
        <v>18</v>
      </c>
      <c r="D526" s="4">
        <v>3.8</v>
      </c>
      <c r="E526" s="78"/>
      <c r="F526" s="27"/>
      <c r="G526" s="180"/>
    </row>
    <row r="527" spans="1:7" ht="26.4">
      <c r="A527" s="145" t="s">
        <v>822</v>
      </c>
      <c r="B527" s="135" t="s">
        <v>251</v>
      </c>
      <c r="C527" s="53" t="s">
        <v>18</v>
      </c>
      <c r="D527" s="4">
        <f>0.45*0.25*11</f>
        <v>1.2375</v>
      </c>
      <c r="E527" s="78"/>
      <c r="F527" s="27"/>
      <c r="G527" s="180"/>
    </row>
    <row r="528" spans="1:7" ht="39.6">
      <c r="A528" s="145" t="s">
        <v>823</v>
      </c>
      <c r="B528" s="136" t="s">
        <v>252</v>
      </c>
      <c r="C528" s="53" t="s">
        <v>12</v>
      </c>
      <c r="D528" s="4">
        <v>23.1</v>
      </c>
      <c r="E528" s="78"/>
      <c r="F528" s="27"/>
      <c r="G528" s="180"/>
    </row>
    <row r="529" spans="1:7" ht="39.6">
      <c r="A529" s="145" t="s">
        <v>824</v>
      </c>
      <c r="B529" s="135" t="s">
        <v>95</v>
      </c>
      <c r="C529" s="53" t="s">
        <v>12</v>
      </c>
      <c r="D529" s="4">
        <v>22.2</v>
      </c>
      <c r="E529" s="78"/>
      <c r="F529" s="27"/>
      <c r="G529" s="180"/>
    </row>
    <row r="530" spans="1:7" ht="39.6">
      <c r="A530" s="145" t="s">
        <v>825</v>
      </c>
      <c r="B530" s="136" t="s">
        <v>253</v>
      </c>
      <c r="C530" s="53" t="s">
        <v>12</v>
      </c>
      <c r="D530" s="4">
        <v>2.5</v>
      </c>
      <c r="E530" s="78"/>
      <c r="F530" s="27"/>
      <c r="G530" s="180"/>
    </row>
    <row r="531" spans="1:7" ht="39.6">
      <c r="A531" s="145" t="s">
        <v>826</v>
      </c>
      <c r="B531" s="136" t="s">
        <v>254</v>
      </c>
      <c r="C531" s="53" t="s">
        <v>31</v>
      </c>
      <c r="D531" s="4">
        <v>6</v>
      </c>
      <c r="E531" s="78"/>
      <c r="F531" s="27"/>
      <c r="G531" s="180"/>
    </row>
    <row r="532" spans="1:7" ht="26.4">
      <c r="A532" s="145" t="s">
        <v>827</v>
      </c>
      <c r="B532" s="136" t="s">
        <v>255</v>
      </c>
      <c r="C532" s="53" t="s">
        <v>31</v>
      </c>
      <c r="D532" s="4">
        <v>6</v>
      </c>
      <c r="E532" s="78"/>
      <c r="F532" s="27"/>
      <c r="G532" s="180"/>
    </row>
    <row r="533" spans="1:7" ht="26.4">
      <c r="A533" s="145" t="s">
        <v>828</v>
      </c>
      <c r="B533" s="136" t="s">
        <v>329</v>
      </c>
      <c r="C533" s="53" t="s">
        <v>14</v>
      </c>
      <c r="D533" s="4">
        <v>4</v>
      </c>
      <c r="E533" s="78"/>
      <c r="F533" s="27"/>
      <c r="G533" s="180"/>
    </row>
    <row r="534" spans="1:7" ht="39.6">
      <c r="A534" s="145" t="s">
        <v>829</v>
      </c>
      <c r="B534" s="6" t="s">
        <v>334</v>
      </c>
      <c r="C534" s="53" t="s">
        <v>12</v>
      </c>
      <c r="D534" s="4">
        <v>22.35</v>
      </c>
      <c r="E534" s="72"/>
      <c r="F534" s="27"/>
      <c r="G534" s="180"/>
    </row>
    <row r="535" spans="1:7" ht="26.4">
      <c r="A535" s="145" t="s">
        <v>830</v>
      </c>
      <c r="B535" s="9" t="s">
        <v>87</v>
      </c>
      <c r="C535" s="10" t="s">
        <v>12</v>
      </c>
      <c r="D535" s="4">
        <v>22.35</v>
      </c>
      <c r="E535" s="71"/>
      <c r="F535" s="27"/>
      <c r="G535" s="180"/>
    </row>
    <row r="536" spans="1:7">
      <c r="A536" s="148" t="s">
        <v>831</v>
      </c>
      <c r="B536" s="113" t="s">
        <v>256</v>
      </c>
      <c r="C536" s="113"/>
      <c r="D536" s="123"/>
      <c r="E536" s="123"/>
      <c r="F536" s="97"/>
      <c r="G536" s="180"/>
    </row>
    <row r="537" spans="1:7" ht="92.4">
      <c r="A537" s="145" t="s">
        <v>832</v>
      </c>
      <c r="B537" s="135" t="s">
        <v>257</v>
      </c>
      <c r="C537" s="53" t="s">
        <v>12</v>
      </c>
      <c r="D537" s="4">
        <v>48</v>
      </c>
      <c r="E537" s="78"/>
      <c r="F537" s="27"/>
      <c r="G537" s="180"/>
    </row>
    <row r="538" spans="1:7" ht="66">
      <c r="A538" s="145" t="s">
        <v>833</v>
      </c>
      <c r="B538" s="6" t="s">
        <v>58</v>
      </c>
      <c r="C538" s="53" t="s">
        <v>31</v>
      </c>
      <c r="D538" s="4">
        <v>11.7</v>
      </c>
      <c r="E538" s="78"/>
      <c r="F538" s="27"/>
      <c r="G538" s="180"/>
    </row>
    <row r="539" spans="1:7" ht="39.6">
      <c r="A539" s="145" t="s">
        <v>834</v>
      </c>
      <c r="B539" s="54" t="s">
        <v>258</v>
      </c>
      <c r="C539" s="53" t="s">
        <v>12</v>
      </c>
      <c r="D539" s="4">
        <v>33.700000000000003</v>
      </c>
      <c r="E539" s="77"/>
      <c r="F539" s="27"/>
      <c r="G539" s="180"/>
    </row>
    <row r="540" spans="1:7" ht="66">
      <c r="A540" s="145" t="s">
        <v>835</v>
      </c>
      <c r="B540" s="6" t="s">
        <v>259</v>
      </c>
      <c r="C540" s="7" t="s">
        <v>31</v>
      </c>
      <c r="D540" s="4">
        <v>27.26</v>
      </c>
      <c r="E540" s="77"/>
      <c r="F540" s="27"/>
      <c r="G540" s="180"/>
    </row>
    <row r="541" spans="1:7" ht="52.8">
      <c r="A541" s="145" t="s">
        <v>836</v>
      </c>
      <c r="B541" s="6" t="s">
        <v>260</v>
      </c>
      <c r="C541" s="53" t="s">
        <v>31</v>
      </c>
      <c r="D541" s="4">
        <v>6.7</v>
      </c>
      <c r="E541" s="77"/>
      <c r="F541" s="27"/>
      <c r="G541" s="180"/>
    </row>
    <row r="542" spans="1:7">
      <c r="A542" s="148" t="s">
        <v>837</v>
      </c>
      <c r="B542" s="113" t="s">
        <v>261</v>
      </c>
      <c r="C542" s="113"/>
      <c r="D542" s="123"/>
      <c r="E542" s="123"/>
      <c r="F542" s="97"/>
      <c r="G542" s="180"/>
    </row>
    <row r="543" spans="1:7" ht="26.4">
      <c r="A543" s="145" t="s">
        <v>838</v>
      </c>
      <c r="B543" s="136" t="s">
        <v>262</v>
      </c>
      <c r="C543" s="53" t="s">
        <v>12</v>
      </c>
      <c r="D543" s="4">
        <v>45</v>
      </c>
      <c r="E543" s="77"/>
      <c r="F543" s="27"/>
      <c r="G543" s="180"/>
    </row>
    <row r="544" spans="1:7">
      <c r="A544" s="145" t="s">
        <v>839</v>
      </c>
      <c r="B544" s="136" t="s">
        <v>40</v>
      </c>
      <c r="C544" s="53" t="s">
        <v>12</v>
      </c>
      <c r="D544" s="4">
        <v>45</v>
      </c>
      <c r="E544" s="77"/>
      <c r="F544" s="27"/>
      <c r="G544" s="180"/>
    </row>
    <row r="545" spans="1:7" ht="66">
      <c r="A545" s="145" t="s">
        <v>840</v>
      </c>
      <c r="B545" s="52" t="s">
        <v>47</v>
      </c>
      <c r="C545" s="53" t="s">
        <v>12</v>
      </c>
      <c r="D545" s="4">
        <v>19</v>
      </c>
      <c r="E545" s="77"/>
      <c r="F545" s="27"/>
      <c r="G545" s="180"/>
    </row>
    <row r="546" spans="1:7" ht="39.6">
      <c r="A546" s="145" t="s">
        <v>841</v>
      </c>
      <c r="B546" s="136" t="s">
        <v>263</v>
      </c>
      <c r="C546" s="53" t="s">
        <v>12</v>
      </c>
      <c r="D546" s="4">
        <v>30</v>
      </c>
      <c r="E546" s="77"/>
      <c r="F546" s="27"/>
      <c r="G546" s="180"/>
    </row>
    <row r="547" spans="1:7">
      <c r="A547" s="148" t="s">
        <v>842</v>
      </c>
      <c r="B547" s="113" t="s">
        <v>54</v>
      </c>
      <c r="C547" s="113"/>
      <c r="D547" s="123"/>
      <c r="E547" s="123"/>
      <c r="F547" s="97"/>
      <c r="G547" s="180"/>
    </row>
    <row r="548" spans="1:7" ht="66">
      <c r="A548" s="145" t="s">
        <v>843</v>
      </c>
      <c r="B548" s="3" t="s">
        <v>264</v>
      </c>
      <c r="C548" s="53" t="s">
        <v>14</v>
      </c>
      <c r="D548" s="4">
        <v>1</v>
      </c>
      <c r="E548" s="24"/>
      <c r="F548" s="27"/>
      <c r="G548" s="180"/>
    </row>
    <row r="549" spans="1:7" ht="39.6">
      <c r="A549" s="145" t="s">
        <v>844</v>
      </c>
      <c r="B549" s="52" t="s">
        <v>265</v>
      </c>
      <c r="C549" s="7" t="s">
        <v>14</v>
      </c>
      <c r="D549" s="4">
        <v>1</v>
      </c>
      <c r="E549" s="78"/>
      <c r="F549" s="27"/>
      <c r="G549" s="180"/>
    </row>
    <row r="550" spans="1:7">
      <c r="A550" s="148" t="s">
        <v>846</v>
      </c>
      <c r="B550" s="113" t="s">
        <v>60</v>
      </c>
      <c r="C550" s="113"/>
      <c r="D550" s="123"/>
      <c r="E550" s="123"/>
      <c r="F550" s="98"/>
      <c r="G550" s="180"/>
    </row>
    <row r="551" spans="1:7" ht="39.6">
      <c r="A551" s="145" t="s">
        <v>847</v>
      </c>
      <c r="B551" s="3" t="s">
        <v>61</v>
      </c>
      <c r="C551" s="7" t="s">
        <v>14</v>
      </c>
      <c r="D551" s="4">
        <v>1</v>
      </c>
      <c r="E551" s="78"/>
      <c r="F551" s="27"/>
      <c r="G551" s="180"/>
    </row>
    <row r="552" spans="1:7" ht="39.6">
      <c r="A552" s="145" t="s">
        <v>848</v>
      </c>
      <c r="B552" s="52" t="s">
        <v>266</v>
      </c>
      <c r="C552" s="7" t="s">
        <v>14</v>
      </c>
      <c r="D552" s="4">
        <v>1</v>
      </c>
      <c r="E552" s="78"/>
      <c r="F552" s="27"/>
      <c r="G552" s="180"/>
    </row>
    <row r="553" spans="1:7">
      <c r="A553" s="148" t="s">
        <v>845</v>
      </c>
      <c r="B553" s="113" t="s">
        <v>68</v>
      </c>
      <c r="C553" s="113"/>
      <c r="D553" s="123"/>
      <c r="E553" s="123"/>
      <c r="F553" s="98"/>
      <c r="G553" s="180"/>
    </row>
    <row r="554" spans="1:7" ht="26.4">
      <c r="A554" s="145" t="s">
        <v>849</v>
      </c>
      <c r="B554" s="3" t="s">
        <v>69</v>
      </c>
      <c r="C554" s="7" t="s">
        <v>14</v>
      </c>
      <c r="D554" s="4">
        <v>1</v>
      </c>
      <c r="E554" s="78"/>
      <c r="F554" s="27"/>
      <c r="G554" s="180"/>
    </row>
    <row r="555" spans="1:7">
      <c r="A555" s="145" t="s">
        <v>850</v>
      </c>
      <c r="B555" s="3" t="s">
        <v>70</v>
      </c>
      <c r="C555" s="7" t="s">
        <v>14</v>
      </c>
      <c r="D555" s="4">
        <v>1</v>
      </c>
      <c r="E555" s="78"/>
      <c r="F555" s="27"/>
      <c r="G555" s="180"/>
    </row>
    <row r="556" spans="1:7">
      <c r="A556" s="145" t="s">
        <v>851</v>
      </c>
      <c r="B556" s="3" t="s">
        <v>71</v>
      </c>
      <c r="C556" s="7" t="s">
        <v>14</v>
      </c>
      <c r="D556" s="4">
        <v>1</v>
      </c>
      <c r="E556" s="78"/>
      <c r="F556" s="27"/>
      <c r="G556" s="180"/>
    </row>
    <row r="557" spans="1:7">
      <c r="A557" s="145" t="s">
        <v>852</v>
      </c>
      <c r="B557" s="3" t="s">
        <v>72</v>
      </c>
      <c r="C557" s="7" t="s">
        <v>14</v>
      </c>
      <c r="D557" s="4">
        <v>1</v>
      </c>
      <c r="E557" s="78"/>
      <c r="F557" s="27"/>
      <c r="G557" s="180"/>
    </row>
    <row r="558" spans="1:7">
      <c r="A558" s="145" t="s">
        <v>853</v>
      </c>
      <c r="B558" s="3" t="s">
        <v>73</v>
      </c>
      <c r="C558" s="7" t="s">
        <v>14</v>
      </c>
      <c r="D558" s="4">
        <v>1</v>
      </c>
      <c r="E558" s="78"/>
      <c r="F558" s="27"/>
      <c r="G558" s="180"/>
    </row>
    <row r="559" spans="1:7">
      <c r="A559" s="145" t="s">
        <v>854</v>
      </c>
      <c r="B559" s="3" t="s">
        <v>74</v>
      </c>
      <c r="C559" s="4" t="s">
        <v>14</v>
      </c>
      <c r="D559" s="4">
        <v>1</v>
      </c>
      <c r="E559" s="78"/>
      <c r="F559" s="27"/>
      <c r="G559" s="180"/>
    </row>
    <row r="560" spans="1:7" ht="66">
      <c r="A560" s="145" t="s">
        <v>988</v>
      </c>
      <c r="B560" s="3" t="s">
        <v>1000</v>
      </c>
      <c r="C560" s="4" t="s">
        <v>14</v>
      </c>
      <c r="D560" s="4">
        <v>1</v>
      </c>
      <c r="E560" s="78"/>
      <c r="F560" s="27"/>
      <c r="G560" s="180"/>
    </row>
    <row r="561" spans="1:7">
      <c r="A561" s="148">
        <v>3.8</v>
      </c>
      <c r="B561" s="117" t="s">
        <v>267</v>
      </c>
      <c r="C561" s="114"/>
      <c r="D561" s="115"/>
      <c r="E561" s="133"/>
      <c r="F561" s="116"/>
      <c r="G561" s="180"/>
    </row>
    <row r="562" spans="1:7">
      <c r="A562" s="148" t="s">
        <v>855</v>
      </c>
      <c r="B562" s="25" t="s">
        <v>8</v>
      </c>
      <c r="C562" s="93"/>
      <c r="D562" s="94"/>
      <c r="E562" s="95"/>
      <c r="F562" s="96"/>
      <c r="G562" s="180"/>
    </row>
    <row r="563" spans="1:7">
      <c r="A563" s="145" t="s">
        <v>856</v>
      </c>
      <c r="B563" s="23" t="s">
        <v>33</v>
      </c>
      <c r="C563" s="53" t="s">
        <v>12</v>
      </c>
      <c r="D563" s="18">
        <v>28</v>
      </c>
      <c r="E563" s="24"/>
      <c r="F563" s="27"/>
      <c r="G563" s="180"/>
    </row>
    <row r="564" spans="1:7">
      <c r="A564" s="148" t="s">
        <v>857</v>
      </c>
      <c r="B564" s="25" t="s">
        <v>34</v>
      </c>
      <c r="C564" s="93"/>
      <c r="D564" s="94"/>
      <c r="E564" s="95"/>
      <c r="F564" s="96"/>
      <c r="G564" s="180"/>
    </row>
    <row r="565" spans="1:7" ht="26.4">
      <c r="A565" s="145" t="s">
        <v>858</v>
      </c>
      <c r="B565" s="52" t="s">
        <v>35</v>
      </c>
      <c r="C565" s="53" t="s">
        <v>18</v>
      </c>
      <c r="D565" s="18">
        <v>32</v>
      </c>
      <c r="E565" s="24"/>
      <c r="F565" s="27"/>
      <c r="G565" s="180"/>
    </row>
    <row r="566" spans="1:7" ht="26.4">
      <c r="A566" s="145" t="s">
        <v>859</v>
      </c>
      <c r="B566" s="52" t="s">
        <v>311</v>
      </c>
      <c r="C566" s="53" t="s">
        <v>18</v>
      </c>
      <c r="D566" s="18">
        <v>6.42</v>
      </c>
      <c r="E566" s="24"/>
      <c r="F566" s="27"/>
      <c r="G566" s="180"/>
    </row>
    <row r="567" spans="1:7">
      <c r="A567" s="148" t="s">
        <v>860</v>
      </c>
      <c r="B567" s="25" t="s">
        <v>153</v>
      </c>
      <c r="C567" s="93"/>
      <c r="D567" s="94"/>
      <c r="E567" s="95"/>
      <c r="F567" s="96"/>
      <c r="G567" s="180"/>
    </row>
    <row r="568" spans="1:7" ht="26.4">
      <c r="A568" s="145" t="s">
        <v>861</v>
      </c>
      <c r="B568" s="52" t="s">
        <v>268</v>
      </c>
      <c r="C568" s="53" t="s">
        <v>18</v>
      </c>
      <c r="D568" s="18">
        <v>5.96</v>
      </c>
      <c r="E568" s="24"/>
      <c r="F568" s="27"/>
      <c r="G568" s="180"/>
    </row>
    <row r="569" spans="1:7" ht="26.4">
      <c r="A569" s="145" t="s">
        <v>862</v>
      </c>
      <c r="B569" s="118" t="s">
        <v>269</v>
      </c>
      <c r="C569" s="53" t="s">
        <v>12</v>
      </c>
      <c r="D569" s="18">
        <v>91.41</v>
      </c>
      <c r="E569" s="24"/>
      <c r="F569" s="27"/>
      <c r="G569" s="180"/>
    </row>
    <row r="570" spans="1:7" ht="39.6">
      <c r="A570" s="145" t="s">
        <v>863</v>
      </c>
      <c r="B570" s="52" t="s">
        <v>328</v>
      </c>
      <c r="C570" s="53" t="s">
        <v>31</v>
      </c>
      <c r="D570" s="18">
        <v>30.6</v>
      </c>
      <c r="E570" s="24"/>
      <c r="F570" s="27"/>
      <c r="G570" s="180"/>
    </row>
    <row r="571" spans="1:7">
      <c r="A571" s="148" t="s">
        <v>864</v>
      </c>
      <c r="B571" s="25" t="s">
        <v>38</v>
      </c>
      <c r="C571" s="93"/>
      <c r="D571" s="94"/>
      <c r="E571" s="95"/>
      <c r="F571" s="96"/>
      <c r="G571" s="180"/>
    </row>
    <row r="572" spans="1:7" ht="26.4">
      <c r="A572" s="145" t="s">
        <v>865</v>
      </c>
      <c r="B572" s="118" t="s">
        <v>39</v>
      </c>
      <c r="C572" s="53" t="s">
        <v>12</v>
      </c>
      <c r="D572" s="18">
        <v>182.82</v>
      </c>
      <c r="E572" s="24"/>
      <c r="F572" s="27"/>
      <c r="G572" s="180"/>
    </row>
    <row r="573" spans="1:7">
      <c r="A573" s="145" t="s">
        <v>866</v>
      </c>
      <c r="B573" s="52" t="s">
        <v>40</v>
      </c>
      <c r="C573" s="53" t="s">
        <v>12</v>
      </c>
      <c r="D573" s="18">
        <v>182.82</v>
      </c>
      <c r="E573" s="24"/>
      <c r="F573" s="27"/>
      <c r="G573" s="180"/>
    </row>
    <row r="574" spans="1:7">
      <c r="A574" s="148">
        <v>3.9</v>
      </c>
      <c r="B574" s="25" t="s">
        <v>270</v>
      </c>
      <c r="C574" s="25"/>
      <c r="D574" s="99"/>
      <c r="E574" s="74"/>
      <c r="F574" s="96"/>
      <c r="G574" s="180"/>
    </row>
    <row r="575" spans="1:7">
      <c r="A575" s="145" t="s">
        <v>867</v>
      </c>
      <c r="B575" s="23" t="s">
        <v>237</v>
      </c>
      <c r="C575" s="41" t="s">
        <v>14</v>
      </c>
      <c r="D575" s="18">
        <v>18</v>
      </c>
      <c r="E575" s="24"/>
      <c r="F575" s="27"/>
      <c r="G575" s="180"/>
    </row>
    <row r="576" spans="1:7">
      <c r="A576" s="145" t="s">
        <v>868</v>
      </c>
      <c r="B576" s="23" t="s">
        <v>271</v>
      </c>
      <c r="C576" s="41" t="s">
        <v>14</v>
      </c>
      <c r="D576" s="18">
        <v>18</v>
      </c>
      <c r="E576" s="24"/>
      <c r="F576" s="27"/>
      <c r="G576" s="180"/>
    </row>
    <row r="577" spans="1:7">
      <c r="A577" s="145" t="s">
        <v>869</v>
      </c>
      <c r="B577" s="23" t="s">
        <v>272</v>
      </c>
      <c r="C577" s="53" t="s">
        <v>18</v>
      </c>
      <c r="D577" s="18">
        <f>5.42+7.75</f>
        <v>13.17</v>
      </c>
      <c r="E577" s="24"/>
      <c r="F577" s="27"/>
      <c r="G577" s="180"/>
    </row>
    <row r="578" spans="1:7">
      <c r="A578" s="151">
        <v>3.1</v>
      </c>
      <c r="B578" s="114" t="s">
        <v>273</v>
      </c>
      <c r="C578" s="114"/>
      <c r="D578" s="115"/>
      <c r="E578" s="133"/>
      <c r="F578" s="116"/>
      <c r="G578" s="180"/>
    </row>
    <row r="579" spans="1:7">
      <c r="A579" s="148" t="s">
        <v>870</v>
      </c>
      <c r="B579" s="25" t="s">
        <v>8</v>
      </c>
      <c r="C579" s="93"/>
      <c r="D579" s="94"/>
      <c r="E579" s="95"/>
      <c r="F579" s="96"/>
      <c r="G579" s="180"/>
    </row>
    <row r="580" spans="1:7">
      <c r="A580" s="145" t="s">
        <v>871</v>
      </c>
      <c r="B580" s="23" t="s">
        <v>33</v>
      </c>
      <c r="C580" s="53" t="s">
        <v>12</v>
      </c>
      <c r="D580" s="18">
        <v>60</v>
      </c>
      <c r="E580" s="24"/>
      <c r="F580" s="27"/>
      <c r="G580" s="180"/>
    </row>
    <row r="581" spans="1:7">
      <c r="A581" s="148" t="s">
        <v>872</v>
      </c>
      <c r="B581" s="25" t="s">
        <v>34</v>
      </c>
      <c r="C581" s="93"/>
      <c r="D581" s="94"/>
      <c r="E581" s="95"/>
      <c r="F581" s="96"/>
      <c r="G581" s="180"/>
    </row>
    <row r="582" spans="1:7">
      <c r="A582" s="145" t="s">
        <v>873</v>
      </c>
      <c r="B582" s="52" t="s">
        <v>314</v>
      </c>
      <c r="C582" s="53" t="s">
        <v>18</v>
      </c>
      <c r="D582" s="4">
        <v>12.167999999999999</v>
      </c>
      <c r="E582" s="77"/>
      <c r="F582" s="27"/>
      <c r="G582" s="180"/>
    </row>
    <row r="583" spans="1:7" ht="26.4">
      <c r="A583" s="145" t="s">
        <v>874</v>
      </c>
      <c r="B583" s="52" t="s">
        <v>36</v>
      </c>
      <c r="C583" s="53" t="s">
        <v>18</v>
      </c>
      <c r="D583" s="4">
        <v>2.028</v>
      </c>
      <c r="E583" s="77"/>
      <c r="F583" s="27"/>
      <c r="G583" s="180"/>
    </row>
    <row r="584" spans="1:7">
      <c r="A584" s="145" t="s">
        <v>875</v>
      </c>
      <c r="B584" s="52" t="s">
        <v>247</v>
      </c>
      <c r="C584" s="53" t="s">
        <v>18</v>
      </c>
      <c r="D584" s="4">
        <v>10.5</v>
      </c>
      <c r="E584" s="77"/>
      <c r="F584" s="27"/>
      <c r="G584" s="180"/>
    </row>
    <row r="585" spans="1:7" ht="26.4">
      <c r="A585" s="145" t="s">
        <v>876</v>
      </c>
      <c r="B585" s="52" t="s">
        <v>36</v>
      </c>
      <c r="C585" s="53" t="s">
        <v>18</v>
      </c>
      <c r="D585" s="4">
        <v>12.37</v>
      </c>
      <c r="E585" s="77"/>
      <c r="F585" s="27"/>
      <c r="G585" s="180"/>
    </row>
    <row r="586" spans="1:7">
      <c r="A586" s="148" t="s">
        <v>877</v>
      </c>
      <c r="B586" s="25" t="s">
        <v>153</v>
      </c>
      <c r="C586" s="93"/>
      <c r="D586" s="94"/>
      <c r="E586" s="95"/>
      <c r="F586" s="96"/>
      <c r="G586" s="180"/>
    </row>
    <row r="587" spans="1:7">
      <c r="A587" s="145" t="s">
        <v>878</v>
      </c>
      <c r="B587" s="23" t="s">
        <v>315</v>
      </c>
      <c r="C587" s="53" t="s">
        <v>18</v>
      </c>
      <c r="D587" s="18">
        <v>4.056</v>
      </c>
      <c r="E587" s="24"/>
      <c r="F587" s="27"/>
      <c r="G587" s="180"/>
    </row>
    <row r="588" spans="1:7" ht="26.4">
      <c r="A588" s="145" t="s">
        <v>879</v>
      </c>
      <c r="B588" s="52" t="s">
        <v>316</v>
      </c>
      <c r="C588" s="53" t="s">
        <v>18</v>
      </c>
      <c r="D588" s="18">
        <v>1.728</v>
      </c>
      <c r="E588" s="24"/>
      <c r="F588" s="21"/>
      <c r="G588" s="180"/>
    </row>
    <row r="589" spans="1:7" ht="52.8">
      <c r="A589" s="145" t="s">
        <v>880</v>
      </c>
      <c r="B589" s="6" t="s">
        <v>94</v>
      </c>
      <c r="C589" s="10" t="s">
        <v>12</v>
      </c>
      <c r="D589" s="18">
        <v>60</v>
      </c>
      <c r="E589" s="72"/>
      <c r="F589" s="21"/>
      <c r="G589" s="180"/>
    </row>
    <row r="590" spans="1:7" ht="26.4">
      <c r="A590" s="145" t="s">
        <v>881</v>
      </c>
      <c r="B590" s="52" t="s">
        <v>317</v>
      </c>
      <c r="C590" s="10" t="s">
        <v>12</v>
      </c>
      <c r="D590" s="18">
        <v>60</v>
      </c>
      <c r="E590" s="24"/>
      <c r="F590" s="21"/>
      <c r="G590" s="180"/>
    </row>
    <row r="591" spans="1:7">
      <c r="A591" s="148" t="s">
        <v>882</v>
      </c>
      <c r="B591" s="113" t="s">
        <v>256</v>
      </c>
      <c r="C591" s="113"/>
      <c r="D591" s="123"/>
      <c r="E591" s="123"/>
      <c r="F591" s="96"/>
      <c r="G591" s="180"/>
    </row>
    <row r="592" spans="1:7" ht="26.4">
      <c r="A592" s="145" t="s">
        <v>883</v>
      </c>
      <c r="B592" s="6" t="s">
        <v>318</v>
      </c>
      <c r="C592" s="10" t="s">
        <v>31</v>
      </c>
      <c r="D592" s="18">
        <f>19.3*3</f>
        <v>57.900000000000006</v>
      </c>
      <c r="E592" s="24"/>
      <c r="F592" s="21"/>
      <c r="G592" s="180"/>
    </row>
    <row r="593" spans="1:12" ht="26.4">
      <c r="A593" s="145" t="s">
        <v>884</v>
      </c>
      <c r="B593" s="52" t="s">
        <v>319</v>
      </c>
      <c r="C593" s="10" t="s">
        <v>31</v>
      </c>
      <c r="D593" s="18">
        <f>6.4*3</f>
        <v>19.200000000000003</v>
      </c>
      <c r="E593" s="24"/>
      <c r="F593" s="21"/>
      <c r="G593" s="180"/>
    </row>
    <row r="594" spans="1:12" ht="26.4">
      <c r="A594" s="145" t="s">
        <v>885</v>
      </c>
      <c r="B594" s="6" t="s">
        <v>320</v>
      </c>
      <c r="C594" s="10" t="s">
        <v>14</v>
      </c>
      <c r="D594" s="18">
        <v>6</v>
      </c>
      <c r="E594" s="24"/>
      <c r="F594" s="21"/>
      <c r="G594" s="180"/>
    </row>
    <row r="595" spans="1:12">
      <c r="A595" s="145" t="s">
        <v>886</v>
      </c>
      <c r="B595" s="23" t="s">
        <v>321</v>
      </c>
      <c r="C595" s="10" t="s">
        <v>31</v>
      </c>
      <c r="D595" s="18">
        <v>77.5</v>
      </c>
      <c r="E595" s="24"/>
      <c r="F595" s="21"/>
      <c r="G595" s="180"/>
    </row>
    <row r="596" spans="1:12" ht="26.4">
      <c r="A596" s="145" t="s">
        <v>887</v>
      </c>
      <c r="B596" s="52" t="s">
        <v>322</v>
      </c>
      <c r="C596" s="10" t="s">
        <v>31</v>
      </c>
      <c r="D596" s="18">
        <v>8.7200000000000006</v>
      </c>
      <c r="E596" s="24"/>
      <c r="F596" s="21"/>
      <c r="G596" s="180"/>
    </row>
    <row r="597" spans="1:12" ht="105.6">
      <c r="A597" s="145" t="s">
        <v>888</v>
      </c>
      <c r="B597" s="52" t="s">
        <v>135</v>
      </c>
      <c r="C597" s="10" t="s">
        <v>12</v>
      </c>
      <c r="D597" s="18">
        <v>68.22</v>
      </c>
      <c r="E597" s="24"/>
      <c r="F597" s="21"/>
      <c r="G597" s="180"/>
    </row>
    <row r="598" spans="1:12" ht="66">
      <c r="A598" s="145" t="s">
        <v>889</v>
      </c>
      <c r="B598" s="63" t="s">
        <v>58</v>
      </c>
      <c r="C598" s="10" t="s">
        <v>31</v>
      </c>
      <c r="D598" s="18">
        <v>12.9</v>
      </c>
      <c r="E598" s="24"/>
      <c r="F598" s="21"/>
      <c r="G598" s="180"/>
    </row>
    <row r="599" spans="1:12" ht="52.8">
      <c r="A599" s="145" t="s">
        <v>890</v>
      </c>
      <c r="B599" s="52" t="s">
        <v>323</v>
      </c>
      <c r="C599" s="10" t="s">
        <v>31</v>
      </c>
      <c r="D599" s="18">
        <v>10.6</v>
      </c>
      <c r="E599" s="24"/>
      <c r="F599" s="21"/>
      <c r="G599" s="180"/>
    </row>
    <row r="600" spans="1:12">
      <c r="A600" s="148">
        <v>3.11</v>
      </c>
      <c r="B600" s="165" t="s">
        <v>571</v>
      </c>
      <c r="C600" s="165"/>
      <c r="D600" s="165"/>
      <c r="E600" s="165"/>
      <c r="F600" s="96"/>
      <c r="G600" s="180"/>
    </row>
    <row r="601" spans="1:12">
      <c r="A601" s="148" t="s">
        <v>891</v>
      </c>
      <c r="B601" s="25" t="s">
        <v>8</v>
      </c>
      <c r="C601" s="93"/>
      <c r="D601" s="94"/>
      <c r="E601" s="95"/>
      <c r="F601" s="96"/>
      <c r="G601" s="180"/>
    </row>
    <row r="602" spans="1:12">
      <c r="A602" s="145" t="s">
        <v>892</v>
      </c>
      <c r="B602" s="23" t="s">
        <v>33</v>
      </c>
      <c r="C602" s="53" t="s">
        <v>12</v>
      </c>
      <c r="D602" s="18">
        <v>26.88</v>
      </c>
      <c r="E602" s="24"/>
      <c r="F602" s="27"/>
      <c r="G602" s="180"/>
    </row>
    <row r="603" spans="1:12">
      <c r="A603" s="148" t="s">
        <v>893</v>
      </c>
      <c r="B603" s="25" t="s">
        <v>34</v>
      </c>
      <c r="C603" s="93"/>
      <c r="D603" s="94"/>
      <c r="E603" s="95"/>
      <c r="F603" s="96"/>
      <c r="G603" s="180"/>
    </row>
    <row r="604" spans="1:12">
      <c r="A604" s="145" t="s">
        <v>894</v>
      </c>
      <c r="B604" s="52" t="s">
        <v>572</v>
      </c>
      <c r="C604" s="53" t="s">
        <v>18</v>
      </c>
      <c r="D604" s="4">
        <v>32.26</v>
      </c>
      <c r="E604" s="131"/>
      <c r="F604" s="27"/>
      <c r="G604" s="180"/>
    </row>
    <row r="605" spans="1:12" ht="26.4">
      <c r="A605" s="145" t="s">
        <v>895</v>
      </c>
      <c r="B605" s="52" t="s">
        <v>36</v>
      </c>
      <c r="C605" s="53" t="s">
        <v>18</v>
      </c>
      <c r="D605" s="4">
        <v>25.54</v>
      </c>
      <c r="E605" s="131"/>
      <c r="F605" s="27"/>
      <c r="G605" s="180"/>
    </row>
    <row r="606" spans="1:12">
      <c r="A606" s="145" t="s">
        <v>896</v>
      </c>
      <c r="B606" s="23" t="s">
        <v>565</v>
      </c>
      <c r="C606" s="53" t="s">
        <v>18</v>
      </c>
      <c r="D606" s="18">
        <f>0.06*0.35*42</f>
        <v>0.8819999999999999</v>
      </c>
      <c r="E606" s="24"/>
      <c r="F606" s="27"/>
      <c r="G606" s="180"/>
    </row>
    <row r="607" spans="1:12">
      <c r="A607" s="148" t="s">
        <v>897</v>
      </c>
      <c r="B607" s="25" t="s">
        <v>153</v>
      </c>
      <c r="C607" s="93"/>
      <c r="D607" s="94"/>
      <c r="E607" s="95"/>
      <c r="F607" s="96"/>
      <c r="G607" s="180"/>
    </row>
    <row r="608" spans="1:12" ht="26.4">
      <c r="A608" s="145" t="s">
        <v>898</v>
      </c>
      <c r="B608" s="52" t="s">
        <v>566</v>
      </c>
      <c r="C608" s="53" t="s">
        <v>18</v>
      </c>
      <c r="D608" s="18">
        <v>5.34</v>
      </c>
      <c r="E608" s="24"/>
      <c r="F608" s="27"/>
      <c r="G608" s="180"/>
      <c r="L608" s="22"/>
    </row>
    <row r="609" spans="1:7" ht="39.6">
      <c r="A609" s="145" t="s">
        <v>899</v>
      </c>
      <c r="B609" s="52" t="s">
        <v>567</v>
      </c>
      <c r="C609" s="10" t="s">
        <v>14</v>
      </c>
      <c r="D609" s="18">
        <v>48</v>
      </c>
      <c r="E609" s="24"/>
      <c r="F609" s="27"/>
      <c r="G609" s="180"/>
    </row>
    <row r="610" spans="1:7">
      <c r="A610" s="148" t="s">
        <v>900</v>
      </c>
      <c r="B610" s="165" t="s">
        <v>256</v>
      </c>
      <c r="C610" s="165"/>
      <c r="D610" s="165"/>
      <c r="E610" s="165"/>
      <c r="F610" s="96"/>
      <c r="G610" s="180"/>
    </row>
    <row r="611" spans="1:7">
      <c r="A611" s="145" t="s">
        <v>901</v>
      </c>
      <c r="B611" s="23" t="s">
        <v>568</v>
      </c>
      <c r="C611" s="10" t="s">
        <v>31</v>
      </c>
      <c r="D611" s="18">
        <v>110</v>
      </c>
      <c r="E611" s="24"/>
      <c r="F611" s="27"/>
      <c r="G611" s="180"/>
    </row>
    <row r="612" spans="1:7">
      <c r="A612" s="145" t="s">
        <v>902</v>
      </c>
      <c r="B612" s="23" t="s">
        <v>569</v>
      </c>
      <c r="C612" s="10" t="s">
        <v>31</v>
      </c>
      <c r="D612" s="18">
        <f>54.6+51.24</f>
        <v>105.84</v>
      </c>
      <c r="E612" s="24"/>
      <c r="F612" s="27"/>
      <c r="G612" s="180"/>
    </row>
    <row r="613" spans="1:7">
      <c r="A613" s="145" t="s">
        <v>903</v>
      </c>
      <c r="B613" s="23" t="s">
        <v>570</v>
      </c>
      <c r="C613" s="10" t="s">
        <v>31</v>
      </c>
      <c r="D613" s="18">
        <v>23.4</v>
      </c>
      <c r="E613" s="24"/>
      <c r="F613" s="27"/>
      <c r="G613" s="180"/>
    </row>
    <row r="614" spans="1:7" ht="26.4">
      <c r="A614" s="145" t="s">
        <v>904</v>
      </c>
      <c r="B614" s="52" t="s">
        <v>338</v>
      </c>
      <c r="C614" s="53" t="s">
        <v>12</v>
      </c>
      <c r="D614" s="18">
        <v>76</v>
      </c>
      <c r="E614" s="24"/>
      <c r="F614" s="27"/>
      <c r="G614" s="180"/>
    </row>
    <row r="615" spans="1:7">
      <c r="A615" s="148" t="s">
        <v>979</v>
      </c>
      <c r="B615" s="165" t="s">
        <v>976</v>
      </c>
      <c r="C615" s="165"/>
      <c r="D615" s="165"/>
      <c r="E615" s="165"/>
      <c r="F615" s="165"/>
      <c r="G615" s="180"/>
    </row>
    <row r="616" spans="1:7">
      <c r="A616" s="148" t="s">
        <v>980</v>
      </c>
      <c r="B616" s="111" t="s">
        <v>8</v>
      </c>
      <c r="C616" s="93"/>
      <c r="D616" s="105"/>
      <c r="E616" s="105"/>
      <c r="F616" s="93"/>
      <c r="G616" s="180"/>
    </row>
    <row r="617" spans="1:7">
      <c r="A617" s="145" t="s">
        <v>981</v>
      </c>
      <c r="B617" s="23" t="s">
        <v>33</v>
      </c>
      <c r="C617" s="10" t="s">
        <v>12</v>
      </c>
      <c r="D617" s="41">
        <f>0.8*1.16*4</f>
        <v>3.7119999999999997</v>
      </c>
      <c r="E617" s="104"/>
      <c r="F617" s="104"/>
      <c r="G617" s="180"/>
    </row>
    <row r="618" spans="1:7">
      <c r="A618" s="148" t="s">
        <v>982</v>
      </c>
      <c r="B618" s="111" t="s">
        <v>34</v>
      </c>
      <c r="C618" s="93"/>
      <c r="D618" s="105"/>
      <c r="E618" s="106"/>
      <c r="F618" s="106"/>
      <c r="G618" s="180"/>
    </row>
    <row r="619" spans="1:7">
      <c r="A619" s="145" t="s">
        <v>983</v>
      </c>
      <c r="B619" s="9" t="s">
        <v>977</v>
      </c>
      <c r="C619" s="10" t="s">
        <v>18</v>
      </c>
      <c r="D619" s="41">
        <f>2.2*2.5*1.2*4</f>
        <v>26.4</v>
      </c>
      <c r="E619" s="104"/>
      <c r="F619" s="104"/>
      <c r="G619" s="180"/>
    </row>
    <row r="620" spans="1:7">
      <c r="A620" s="145" t="s">
        <v>984</v>
      </c>
      <c r="B620" s="9" t="s">
        <v>965</v>
      </c>
      <c r="C620" s="10" t="s">
        <v>18</v>
      </c>
      <c r="D620" s="41">
        <f>5.4*1.2*4</f>
        <v>25.92</v>
      </c>
      <c r="E620" s="104"/>
      <c r="F620" s="104"/>
      <c r="G620" s="180"/>
    </row>
    <row r="621" spans="1:7">
      <c r="A621" s="148" t="s">
        <v>985</v>
      </c>
      <c r="B621" s="111" t="s">
        <v>48</v>
      </c>
      <c r="C621" s="112"/>
      <c r="D621" s="105"/>
      <c r="E621" s="106"/>
      <c r="F621" s="93"/>
      <c r="G621" s="180"/>
    </row>
    <row r="622" spans="1:7" ht="26.4">
      <c r="A622" s="145" t="s">
        <v>986</v>
      </c>
      <c r="B622" s="3" t="s">
        <v>978</v>
      </c>
      <c r="C622" s="10" t="s">
        <v>18</v>
      </c>
      <c r="D622" s="41">
        <f>0.168*4</f>
        <v>0.67200000000000004</v>
      </c>
      <c r="E622" s="104"/>
      <c r="F622" s="104"/>
      <c r="G622" s="180"/>
    </row>
    <row r="623" spans="1:7" ht="26.4">
      <c r="A623" s="145" t="s">
        <v>987</v>
      </c>
      <c r="B623" s="3" t="s">
        <v>17</v>
      </c>
      <c r="C623" s="10" t="s">
        <v>18</v>
      </c>
      <c r="D623" s="41">
        <f>2*2*0.55*4</f>
        <v>8.8000000000000007</v>
      </c>
      <c r="E623" s="104"/>
      <c r="F623" s="104"/>
      <c r="G623" s="180"/>
    </row>
    <row r="624" spans="1:7">
      <c r="A624" s="148">
        <v>3.12</v>
      </c>
      <c r="B624" s="165" t="s">
        <v>571</v>
      </c>
      <c r="C624" s="165"/>
      <c r="D624" s="165"/>
      <c r="E624" s="165"/>
      <c r="F624" s="96"/>
      <c r="G624" s="180"/>
    </row>
    <row r="625" spans="1:13" ht="39.6">
      <c r="A625" s="145" t="s">
        <v>994</v>
      </c>
      <c r="B625" s="9" t="s">
        <v>995</v>
      </c>
      <c r="C625" s="10" t="s">
        <v>31</v>
      </c>
      <c r="D625" s="18">
        <v>135</v>
      </c>
      <c r="E625" s="71"/>
      <c r="F625" s="104"/>
      <c r="G625" s="180"/>
    </row>
    <row r="626" spans="1:13">
      <c r="A626" s="148">
        <v>3.13</v>
      </c>
      <c r="B626" s="165" t="s">
        <v>1002</v>
      </c>
      <c r="C626" s="165"/>
      <c r="D626" s="165"/>
      <c r="E626" s="165"/>
      <c r="F626" s="96"/>
      <c r="G626" s="144"/>
    </row>
    <row r="627" spans="1:13" ht="26.4">
      <c r="A627" s="145" t="s">
        <v>1001</v>
      </c>
      <c r="B627" s="3" t="s">
        <v>1003</v>
      </c>
      <c r="C627" s="10" t="s">
        <v>12</v>
      </c>
      <c r="D627" s="18">
        <v>150</v>
      </c>
      <c r="E627" s="71"/>
      <c r="F627" s="104"/>
      <c r="G627" s="144"/>
    </row>
    <row r="628" spans="1:13">
      <c r="A628" s="148">
        <v>3.14</v>
      </c>
      <c r="B628" s="165" t="s">
        <v>1004</v>
      </c>
      <c r="C628" s="165"/>
      <c r="D628" s="165"/>
      <c r="E628" s="165"/>
      <c r="F628" s="96"/>
      <c r="G628" s="144"/>
    </row>
    <row r="629" spans="1:13">
      <c r="A629" s="145" t="s">
        <v>1005</v>
      </c>
      <c r="B629" s="3" t="s">
        <v>1006</v>
      </c>
      <c r="C629" s="10" t="s">
        <v>12</v>
      </c>
      <c r="D629" s="18">
        <v>280</v>
      </c>
      <c r="E629" s="71"/>
      <c r="F629" s="104"/>
      <c r="G629" s="144"/>
    </row>
    <row r="630" spans="1:13">
      <c r="A630" s="141">
        <v>4</v>
      </c>
      <c r="B630" s="175" t="s">
        <v>207</v>
      </c>
      <c r="C630" s="175"/>
      <c r="D630" s="175"/>
      <c r="E630" s="175"/>
      <c r="F630" s="88"/>
      <c r="G630" s="142"/>
    </row>
    <row r="631" spans="1:13">
      <c r="A631" s="147">
        <v>4.0999999999999996</v>
      </c>
      <c r="B631" s="100" t="s">
        <v>208</v>
      </c>
      <c r="C631" s="100"/>
      <c r="D631" s="124"/>
      <c r="E631" s="124"/>
      <c r="F631" s="100"/>
      <c r="G631" s="181"/>
    </row>
    <row r="632" spans="1:13">
      <c r="A632" s="147" t="s">
        <v>905</v>
      </c>
      <c r="B632" s="102" t="s">
        <v>193</v>
      </c>
      <c r="C632" s="100"/>
      <c r="D632" s="124"/>
      <c r="E632" s="124"/>
      <c r="F632" s="100"/>
      <c r="G632" s="181"/>
    </row>
    <row r="633" spans="1:13" ht="39.6">
      <c r="A633" s="146" t="s">
        <v>906</v>
      </c>
      <c r="B633" s="9" t="s">
        <v>989</v>
      </c>
      <c r="C633" s="10" t="s">
        <v>31</v>
      </c>
      <c r="D633" s="18">
        <v>169.14699999999999</v>
      </c>
      <c r="E633" s="71"/>
      <c r="F633" s="27"/>
      <c r="G633" s="181"/>
    </row>
    <row r="634" spans="1:13" ht="39.6">
      <c r="A634" s="146" t="s">
        <v>907</v>
      </c>
      <c r="B634" s="9" t="s">
        <v>990</v>
      </c>
      <c r="C634" s="10" t="s">
        <v>31</v>
      </c>
      <c r="D634" s="18">
        <v>89.198999999999998</v>
      </c>
      <c r="E634" s="71"/>
      <c r="F634" s="27"/>
      <c r="G634" s="181"/>
    </row>
    <row r="635" spans="1:13" ht="39.6">
      <c r="A635" s="146" t="s">
        <v>908</v>
      </c>
      <c r="B635" s="9" t="s">
        <v>992</v>
      </c>
      <c r="C635" s="10" t="s">
        <v>31</v>
      </c>
      <c r="D635" s="18">
        <v>102.99299999999999</v>
      </c>
      <c r="E635" s="71"/>
      <c r="F635" s="27"/>
      <c r="G635" s="181"/>
    </row>
    <row r="636" spans="1:13" ht="39.6">
      <c r="A636" s="146" t="s">
        <v>909</v>
      </c>
      <c r="B636" s="9" t="s">
        <v>991</v>
      </c>
      <c r="C636" s="10" t="s">
        <v>31</v>
      </c>
      <c r="D636" s="18">
        <v>29.391999999999999</v>
      </c>
      <c r="E636" s="71"/>
      <c r="F636" s="27"/>
      <c r="G636" s="181"/>
    </row>
    <row r="637" spans="1:13">
      <c r="A637" s="146" t="s">
        <v>910</v>
      </c>
      <c r="B637" s="9" t="s">
        <v>194</v>
      </c>
      <c r="C637" s="10" t="s">
        <v>14</v>
      </c>
      <c r="D637" s="18">
        <v>2</v>
      </c>
      <c r="E637" s="71"/>
      <c r="F637" s="27"/>
      <c r="G637" s="181"/>
    </row>
    <row r="638" spans="1:13" ht="26.4">
      <c r="A638" s="146" t="s">
        <v>911</v>
      </c>
      <c r="B638" s="9" t="s">
        <v>195</v>
      </c>
      <c r="C638" s="10" t="s">
        <v>14</v>
      </c>
      <c r="D638" s="18">
        <v>1</v>
      </c>
      <c r="E638" s="71"/>
      <c r="F638" s="27"/>
      <c r="G638" s="181"/>
    </row>
    <row r="639" spans="1:13" ht="13.8">
      <c r="A639" s="147" t="s">
        <v>912</v>
      </c>
      <c r="B639" s="114" t="s">
        <v>196</v>
      </c>
      <c r="C639" s="119"/>
      <c r="D639" s="120"/>
      <c r="E639" s="134"/>
      <c r="F639" s="121"/>
      <c r="G639" s="181"/>
    </row>
    <row r="640" spans="1:13" ht="26.4">
      <c r="A640" s="146" t="s">
        <v>913</v>
      </c>
      <c r="B640" s="9" t="s">
        <v>197</v>
      </c>
      <c r="C640" s="10" t="s">
        <v>31</v>
      </c>
      <c r="D640" s="18">
        <v>65.88</v>
      </c>
      <c r="E640" s="71"/>
      <c r="F640" s="27"/>
      <c r="G640" s="181"/>
      <c r="M640" s="22"/>
    </row>
    <row r="641" spans="1:9" ht="26.4">
      <c r="A641" s="146" t="s">
        <v>914</v>
      </c>
      <c r="B641" s="9" t="s">
        <v>198</v>
      </c>
      <c r="C641" s="10" t="s">
        <v>31</v>
      </c>
      <c r="D641" s="18">
        <v>105.99550000000001</v>
      </c>
      <c r="E641" s="71"/>
      <c r="F641" s="27"/>
      <c r="G641" s="181"/>
    </row>
    <row r="642" spans="1:9" ht="26.4">
      <c r="A642" s="146" t="s">
        <v>915</v>
      </c>
      <c r="B642" s="9" t="s">
        <v>199</v>
      </c>
      <c r="C642" s="10" t="s">
        <v>31</v>
      </c>
      <c r="D642" s="18">
        <v>60.466999999999999</v>
      </c>
      <c r="E642" s="71"/>
      <c r="F642" s="27"/>
      <c r="G642" s="181"/>
      <c r="I642" s="22"/>
    </row>
    <row r="643" spans="1:9" ht="27.6">
      <c r="A643" s="146" t="s">
        <v>916</v>
      </c>
      <c r="B643" s="122" t="s">
        <v>206</v>
      </c>
      <c r="C643" s="10" t="s">
        <v>31</v>
      </c>
      <c r="D643" s="18">
        <v>49.173999999999999</v>
      </c>
      <c r="E643" s="71"/>
      <c r="F643" s="27"/>
      <c r="G643" s="181"/>
    </row>
    <row r="644" spans="1:9" ht="52.8">
      <c r="A644" s="146" t="s">
        <v>917</v>
      </c>
      <c r="B644" s="9" t="s">
        <v>200</v>
      </c>
      <c r="C644" s="10" t="s">
        <v>14</v>
      </c>
      <c r="D644" s="18">
        <v>12</v>
      </c>
      <c r="E644" s="71"/>
      <c r="F644" s="27"/>
      <c r="G644" s="181"/>
    </row>
    <row r="645" spans="1:9" ht="13.8">
      <c r="A645" s="147" t="s">
        <v>918</v>
      </c>
      <c r="B645" s="114" t="s">
        <v>201</v>
      </c>
      <c r="C645" s="119"/>
      <c r="D645" s="120"/>
      <c r="E645" s="134"/>
      <c r="F645" s="121"/>
      <c r="G645" s="181"/>
    </row>
    <row r="646" spans="1:9" ht="26.4">
      <c r="A646" s="146" t="s">
        <v>919</v>
      </c>
      <c r="B646" s="9" t="s">
        <v>202</v>
      </c>
      <c r="C646" s="10" t="s">
        <v>31</v>
      </c>
      <c r="D646" s="18">
        <v>203.21</v>
      </c>
      <c r="E646" s="71"/>
      <c r="F646" s="27"/>
      <c r="G646" s="181"/>
    </row>
    <row r="647" spans="1:9" ht="26.4">
      <c r="A647" s="146" t="s">
        <v>920</v>
      </c>
      <c r="B647" s="9" t="s">
        <v>203</v>
      </c>
      <c r="C647" s="10" t="s">
        <v>31</v>
      </c>
      <c r="D647" s="18">
        <v>59.8</v>
      </c>
      <c r="E647" s="71"/>
      <c r="F647" s="27"/>
      <c r="G647" s="181"/>
    </row>
    <row r="648" spans="1:9" ht="26.4">
      <c r="A648" s="146" t="s">
        <v>921</v>
      </c>
      <c r="B648" s="9" t="s">
        <v>204</v>
      </c>
      <c r="C648" s="10" t="s">
        <v>31</v>
      </c>
      <c r="D648" s="18">
        <v>61.08</v>
      </c>
      <c r="E648" s="71"/>
      <c r="F648" s="27"/>
      <c r="G648" s="181"/>
    </row>
    <row r="649" spans="1:9" ht="66">
      <c r="A649" s="146" t="s">
        <v>922</v>
      </c>
      <c r="B649" s="9" t="s">
        <v>205</v>
      </c>
      <c r="C649" s="10" t="s">
        <v>14</v>
      </c>
      <c r="D649" s="18">
        <v>41</v>
      </c>
      <c r="E649" s="71"/>
      <c r="F649" s="27"/>
      <c r="G649" s="181"/>
    </row>
    <row r="650" spans="1:9" ht="39.6">
      <c r="A650" s="146" t="s">
        <v>923</v>
      </c>
      <c r="B650" s="9" t="s">
        <v>331</v>
      </c>
      <c r="C650" s="10" t="s">
        <v>31</v>
      </c>
      <c r="D650" s="18">
        <v>116</v>
      </c>
      <c r="E650" s="71"/>
      <c r="F650" s="27"/>
      <c r="G650" s="181"/>
    </row>
    <row r="651" spans="1:9" ht="26.4" customHeight="1">
      <c r="A651" s="146"/>
      <c r="B651" s="176" t="s">
        <v>209</v>
      </c>
      <c r="C651" s="176"/>
      <c r="D651" s="176"/>
      <c r="E651" s="176"/>
      <c r="F651" s="176"/>
      <c r="G651" s="181"/>
    </row>
    <row r="652" spans="1:9">
      <c r="A652" s="152">
        <v>4.2</v>
      </c>
      <c r="B652" s="43" t="s">
        <v>210</v>
      </c>
      <c r="C652" s="42"/>
      <c r="D652" s="66"/>
      <c r="E652" s="79"/>
      <c r="F652" s="89"/>
      <c r="G652" s="181"/>
    </row>
    <row r="653" spans="1:9">
      <c r="A653" s="152" t="s">
        <v>924</v>
      </c>
      <c r="B653" s="103" t="s">
        <v>211</v>
      </c>
      <c r="C653" s="42"/>
      <c r="D653" s="66"/>
      <c r="E653" s="79"/>
      <c r="F653" s="90"/>
      <c r="G653" s="181"/>
    </row>
    <row r="654" spans="1:9" ht="52.8">
      <c r="A654" s="153" t="s">
        <v>925</v>
      </c>
      <c r="B654" s="44" t="s">
        <v>274</v>
      </c>
      <c r="C654" s="10" t="s">
        <v>14</v>
      </c>
      <c r="D654" s="55">
        <v>1</v>
      </c>
      <c r="E654" s="77"/>
      <c r="F654" s="91"/>
      <c r="G654" s="181"/>
    </row>
    <row r="655" spans="1:9" ht="39.6">
      <c r="A655" s="153" t="s">
        <v>926</v>
      </c>
      <c r="B655" s="56" t="s">
        <v>275</v>
      </c>
      <c r="C655" s="45" t="s">
        <v>31</v>
      </c>
      <c r="D655" s="57">
        <v>15</v>
      </c>
      <c r="E655" s="78"/>
      <c r="F655" s="91"/>
      <c r="G655" s="181"/>
    </row>
    <row r="656" spans="1:9" ht="52.8">
      <c r="A656" s="153" t="s">
        <v>927</v>
      </c>
      <c r="B656" s="56" t="s">
        <v>276</v>
      </c>
      <c r="C656" s="45" t="s">
        <v>31</v>
      </c>
      <c r="D656" s="57">
        <v>42</v>
      </c>
      <c r="E656" s="78"/>
      <c r="F656" s="91"/>
      <c r="G656" s="181"/>
    </row>
    <row r="657" spans="1:7" ht="39.6">
      <c r="A657" s="153" t="s">
        <v>928</v>
      </c>
      <c r="B657" s="56" t="s">
        <v>277</v>
      </c>
      <c r="C657" s="45" t="s">
        <v>31</v>
      </c>
      <c r="D657" s="57">
        <v>6</v>
      </c>
      <c r="E657" s="78"/>
      <c r="F657" s="91"/>
      <c r="G657" s="181"/>
    </row>
    <row r="658" spans="1:7" ht="52.8">
      <c r="A658" s="153" t="s">
        <v>929</v>
      </c>
      <c r="B658" s="56" t="s">
        <v>278</v>
      </c>
      <c r="C658" s="45" t="s">
        <v>31</v>
      </c>
      <c r="D658" s="57">
        <v>80</v>
      </c>
      <c r="E658" s="78"/>
      <c r="F658" s="91"/>
      <c r="G658" s="181"/>
    </row>
    <row r="659" spans="1:7" ht="39.6">
      <c r="A659" s="153" t="s">
        <v>930</v>
      </c>
      <c r="B659" s="56" t="s">
        <v>279</v>
      </c>
      <c r="C659" s="45" t="s">
        <v>31</v>
      </c>
      <c r="D659" s="57">
        <v>6</v>
      </c>
      <c r="E659" s="78"/>
      <c r="F659" s="91"/>
      <c r="G659" s="181"/>
    </row>
    <row r="660" spans="1:7" ht="52.8">
      <c r="A660" s="153" t="s">
        <v>931</v>
      </c>
      <c r="B660" s="56" t="s">
        <v>280</v>
      </c>
      <c r="C660" s="45" t="s">
        <v>31</v>
      </c>
      <c r="D660" s="57">
        <v>55</v>
      </c>
      <c r="E660" s="78"/>
      <c r="F660" s="91"/>
      <c r="G660" s="181"/>
    </row>
    <row r="661" spans="1:7" ht="39.6">
      <c r="A661" s="153" t="s">
        <v>932</v>
      </c>
      <c r="B661" s="56" t="s">
        <v>281</v>
      </c>
      <c r="C661" s="45" t="s">
        <v>31</v>
      </c>
      <c r="D661" s="57">
        <v>6</v>
      </c>
      <c r="E661" s="78"/>
      <c r="F661" s="91"/>
      <c r="G661" s="181"/>
    </row>
    <row r="662" spans="1:7" ht="52.8">
      <c r="A662" s="153" t="s">
        <v>933</v>
      </c>
      <c r="B662" s="56" t="s">
        <v>282</v>
      </c>
      <c r="C662" s="45" t="s">
        <v>31</v>
      </c>
      <c r="D662" s="57">
        <v>38</v>
      </c>
      <c r="E662" s="78"/>
      <c r="F662" s="91"/>
      <c r="G662" s="181"/>
    </row>
    <row r="663" spans="1:7" ht="52.8">
      <c r="A663" s="153" t="s">
        <v>934</v>
      </c>
      <c r="B663" s="56" t="s">
        <v>283</v>
      </c>
      <c r="C663" s="45" t="s">
        <v>31</v>
      </c>
      <c r="D663" s="57">
        <v>8</v>
      </c>
      <c r="E663" s="78"/>
      <c r="F663" s="91"/>
      <c r="G663" s="181"/>
    </row>
    <row r="664" spans="1:7" ht="52.8">
      <c r="A664" s="153" t="s">
        <v>935</v>
      </c>
      <c r="B664" s="56" t="s">
        <v>284</v>
      </c>
      <c r="C664" s="45" t="s">
        <v>31</v>
      </c>
      <c r="D664" s="57">
        <v>26</v>
      </c>
      <c r="E664" s="78"/>
      <c r="F664" s="91"/>
      <c r="G664" s="181"/>
    </row>
    <row r="665" spans="1:7" ht="52.8">
      <c r="A665" s="153" t="s">
        <v>936</v>
      </c>
      <c r="B665" s="56" t="s">
        <v>285</v>
      </c>
      <c r="C665" s="45" t="s">
        <v>31</v>
      </c>
      <c r="D665" s="57">
        <v>24</v>
      </c>
      <c r="E665" s="78"/>
      <c r="F665" s="91"/>
      <c r="G665" s="181"/>
    </row>
    <row r="666" spans="1:7" ht="39.6">
      <c r="A666" s="153" t="s">
        <v>937</v>
      </c>
      <c r="B666" s="44" t="s">
        <v>286</v>
      </c>
      <c r="C666" s="45" t="s">
        <v>290</v>
      </c>
      <c r="D666" s="57">
        <v>1</v>
      </c>
      <c r="E666" s="77"/>
      <c r="F666" s="91"/>
      <c r="G666" s="181"/>
    </row>
    <row r="667" spans="1:7" ht="26.4">
      <c r="A667" s="153" t="s">
        <v>938</v>
      </c>
      <c r="B667" s="44" t="s">
        <v>287</v>
      </c>
      <c r="C667" s="10" t="s">
        <v>14</v>
      </c>
      <c r="D667" s="57">
        <v>4</v>
      </c>
      <c r="E667" s="77"/>
      <c r="F667" s="91"/>
      <c r="G667" s="181"/>
    </row>
    <row r="668" spans="1:7" ht="52.8">
      <c r="A668" s="153" t="s">
        <v>939</v>
      </c>
      <c r="B668" s="46" t="s">
        <v>212</v>
      </c>
      <c r="C668" s="10" t="s">
        <v>14</v>
      </c>
      <c r="D668" s="57">
        <v>1</v>
      </c>
      <c r="E668" s="77"/>
      <c r="F668" s="91"/>
      <c r="G668" s="181"/>
    </row>
    <row r="669" spans="1:7" ht="52.8">
      <c r="A669" s="153" t="s">
        <v>940</v>
      </c>
      <c r="B669" s="46" t="s">
        <v>288</v>
      </c>
      <c r="C669" s="10" t="s">
        <v>14</v>
      </c>
      <c r="D669" s="57">
        <v>20</v>
      </c>
      <c r="E669" s="77"/>
      <c r="F669" s="91"/>
      <c r="G669" s="181"/>
    </row>
    <row r="670" spans="1:7" ht="26.4">
      <c r="A670" s="153" t="s">
        <v>941</v>
      </c>
      <c r="B670" s="46" t="s">
        <v>289</v>
      </c>
      <c r="C670" s="10" t="s">
        <v>14</v>
      </c>
      <c r="D670" s="57">
        <v>5</v>
      </c>
      <c r="E670" s="77"/>
      <c r="F670" s="91"/>
      <c r="G670" s="181"/>
    </row>
    <row r="671" spans="1:7" ht="39.6">
      <c r="A671" s="153" t="s">
        <v>942</v>
      </c>
      <c r="B671" s="58" t="s">
        <v>214</v>
      </c>
      <c r="C671" s="10" t="s">
        <v>14</v>
      </c>
      <c r="D671" s="59">
        <v>1</v>
      </c>
      <c r="E671" s="77"/>
      <c r="F671" s="91"/>
      <c r="G671" s="181"/>
    </row>
    <row r="672" spans="1:7" ht="39.6">
      <c r="A672" s="153" t="s">
        <v>943</v>
      </c>
      <c r="B672" s="58" t="s">
        <v>215</v>
      </c>
      <c r="C672" s="10" t="s">
        <v>14</v>
      </c>
      <c r="D672" s="59">
        <v>1</v>
      </c>
      <c r="E672" s="77"/>
      <c r="F672" s="91"/>
      <c r="G672" s="181"/>
    </row>
    <row r="673" spans="1:7" ht="26.4">
      <c r="A673" s="153" t="s">
        <v>944</v>
      </c>
      <c r="B673" s="58" t="s">
        <v>216</v>
      </c>
      <c r="C673" s="10" t="s">
        <v>14</v>
      </c>
      <c r="D673" s="59">
        <v>1</v>
      </c>
      <c r="E673" s="77"/>
      <c r="F673" s="91"/>
      <c r="G673" s="181"/>
    </row>
    <row r="674" spans="1:7" ht="39.6">
      <c r="A674" s="153" t="s">
        <v>945</v>
      </c>
      <c r="B674" s="58" t="s">
        <v>217</v>
      </c>
      <c r="C674" s="10" t="s">
        <v>14</v>
      </c>
      <c r="D674" s="59">
        <v>3</v>
      </c>
      <c r="E674" s="77"/>
      <c r="F674" s="91"/>
      <c r="G674" s="181"/>
    </row>
    <row r="675" spans="1:7">
      <c r="A675" s="152">
        <v>4.3</v>
      </c>
      <c r="B675" s="100" t="s">
        <v>291</v>
      </c>
      <c r="C675" s="100"/>
      <c r="D675" s="124"/>
      <c r="E675" s="124"/>
      <c r="F675" s="100"/>
      <c r="G675" s="181"/>
    </row>
    <row r="676" spans="1:7" ht="52.8">
      <c r="A676" s="153" t="s">
        <v>946</v>
      </c>
      <c r="B676" s="60" t="s">
        <v>140</v>
      </c>
      <c r="C676" s="45" t="s">
        <v>14</v>
      </c>
      <c r="D676" s="57">
        <v>1</v>
      </c>
      <c r="E676" s="77"/>
      <c r="F676" s="91"/>
      <c r="G676" s="181"/>
    </row>
    <row r="677" spans="1:7" ht="66">
      <c r="A677" s="153" t="s">
        <v>947</v>
      </c>
      <c r="B677" s="47" t="s">
        <v>213</v>
      </c>
      <c r="C677" s="45" t="s">
        <v>14</v>
      </c>
      <c r="D677" s="57">
        <v>1</v>
      </c>
      <c r="E677" s="77"/>
      <c r="F677" s="91"/>
      <c r="G677" s="181"/>
    </row>
    <row r="678" spans="1:7" ht="79.2">
      <c r="A678" s="153" t="s">
        <v>948</v>
      </c>
      <c r="B678" s="46" t="s">
        <v>292</v>
      </c>
      <c r="C678" s="45" t="s">
        <v>14</v>
      </c>
      <c r="D678" s="57">
        <v>1</v>
      </c>
      <c r="E678" s="77"/>
      <c r="F678" s="91"/>
      <c r="G678" s="181"/>
    </row>
    <row r="679" spans="1:7" ht="39.6">
      <c r="A679" s="153" t="s">
        <v>949</v>
      </c>
      <c r="B679" s="61" t="s">
        <v>293</v>
      </c>
      <c r="C679" s="45" t="s">
        <v>14</v>
      </c>
      <c r="D679" s="55">
        <v>1</v>
      </c>
      <c r="E679" s="130"/>
      <c r="F679" s="91"/>
      <c r="G679" s="181"/>
    </row>
    <row r="680" spans="1:7">
      <c r="A680" s="152">
        <v>4.4000000000000004</v>
      </c>
      <c r="B680" s="100" t="s">
        <v>294</v>
      </c>
      <c r="C680" s="100"/>
      <c r="D680" s="124"/>
      <c r="E680" s="124"/>
      <c r="F680" s="100"/>
      <c r="G680" s="181"/>
    </row>
    <row r="681" spans="1:7">
      <c r="A681" s="153" t="s">
        <v>950</v>
      </c>
      <c r="B681" s="46" t="s">
        <v>295</v>
      </c>
      <c r="C681" s="45" t="s">
        <v>14</v>
      </c>
      <c r="D681" s="57">
        <v>1</v>
      </c>
      <c r="E681" s="77"/>
      <c r="F681" s="91"/>
      <c r="G681" s="181"/>
    </row>
    <row r="682" spans="1:7">
      <c r="A682" s="153" t="s">
        <v>951</v>
      </c>
      <c r="B682" s="46" t="s">
        <v>296</v>
      </c>
      <c r="C682" s="45" t="s">
        <v>31</v>
      </c>
      <c r="D682" s="57">
        <v>25</v>
      </c>
      <c r="E682" s="130"/>
      <c r="F682" s="91"/>
      <c r="G682" s="181"/>
    </row>
    <row r="683" spans="1:7" ht="26.4">
      <c r="A683" s="153" t="s">
        <v>952</v>
      </c>
      <c r="B683" s="46" t="s">
        <v>297</v>
      </c>
      <c r="C683" s="45" t="s">
        <v>14</v>
      </c>
      <c r="D683" s="57">
        <v>1</v>
      </c>
      <c r="E683" s="77"/>
      <c r="F683" s="91"/>
      <c r="G683" s="181"/>
    </row>
    <row r="684" spans="1:7">
      <c r="A684" s="153" t="s">
        <v>953</v>
      </c>
      <c r="B684" s="46" t="s">
        <v>298</v>
      </c>
      <c r="C684" s="45" t="s">
        <v>14</v>
      </c>
      <c r="D684" s="57">
        <v>1</v>
      </c>
      <c r="E684" s="77"/>
      <c r="F684" s="91"/>
      <c r="G684" s="181"/>
    </row>
    <row r="685" spans="1:7" ht="26.4">
      <c r="A685" s="153" t="s">
        <v>954</v>
      </c>
      <c r="B685" s="46" t="s">
        <v>299</v>
      </c>
      <c r="C685" s="45" t="s">
        <v>290</v>
      </c>
      <c r="D685" s="57">
        <v>1</v>
      </c>
      <c r="E685" s="77"/>
      <c r="F685" s="91"/>
      <c r="G685" s="181"/>
    </row>
    <row r="686" spans="1:7" ht="52.8">
      <c r="A686" s="153" t="s">
        <v>955</v>
      </c>
      <c r="B686" s="61" t="s">
        <v>300</v>
      </c>
      <c r="C686" s="45" t="s">
        <v>290</v>
      </c>
      <c r="D686" s="57">
        <v>1</v>
      </c>
      <c r="E686" s="77"/>
      <c r="F686" s="91"/>
      <c r="G686" s="181"/>
    </row>
    <row r="687" spans="1:7">
      <c r="A687" s="152">
        <v>4.5</v>
      </c>
      <c r="B687" s="100" t="s">
        <v>218</v>
      </c>
      <c r="C687" s="100"/>
      <c r="D687" s="124"/>
      <c r="E687" s="124"/>
      <c r="F687" s="100"/>
      <c r="G687" s="181"/>
    </row>
    <row r="688" spans="1:7" ht="39.6">
      <c r="A688" s="146" t="s">
        <v>956</v>
      </c>
      <c r="B688" s="9" t="s">
        <v>219</v>
      </c>
      <c r="C688" s="41" t="s">
        <v>14</v>
      </c>
      <c r="D688" s="67">
        <v>6</v>
      </c>
      <c r="E688" s="80"/>
      <c r="F688" s="80"/>
      <c r="G688" s="181"/>
    </row>
    <row r="689" spans="1:12" ht="26.4">
      <c r="A689" s="146" t="s">
        <v>957</v>
      </c>
      <c r="B689" s="9" t="s">
        <v>220</v>
      </c>
      <c r="C689" s="41" t="s">
        <v>14</v>
      </c>
      <c r="D689" s="67">
        <v>6</v>
      </c>
      <c r="E689" s="80"/>
      <c r="F689" s="80"/>
      <c r="G689" s="181"/>
    </row>
    <row r="690" spans="1:12" ht="26.4">
      <c r="A690" s="146" t="s">
        <v>958</v>
      </c>
      <c r="B690" s="9" t="s">
        <v>221</v>
      </c>
      <c r="C690" s="41" t="s">
        <v>14</v>
      </c>
      <c r="D690" s="67">
        <v>8</v>
      </c>
      <c r="E690" s="80"/>
      <c r="F690" s="80"/>
      <c r="G690" s="181"/>
    </row>
    <row r="691" spans="1:12" ht="52.8">
      <c r="A691" s="146" t="s">
        <v>959</v>
      </c>
      <c r="B691" s="9" t="s">
        <v>222</v>
      </c>
      <c r="C691" s="41" t="s">
        <v>31</v>
      </c>
      <c r="D691" s="67">
        <v>200</v>
      </c>
      <c r="E691" s="80"/>
      <c r="F691" s="80"/>
      <c r="G691" s="181"/>
    </row>
    <row r="692" spans="1:12" ht="26.4">
      <c r="A692" s="146" t="s">
        <v>960</v>
      </c>
      <c r="B692" s="48" t="s">
        <v>223</v>
      </c>
      <c r="C692" s="41" t="s">
        <v>14</v>
      </c>
      <c r="D692" s="67">
        <v>8</v>
      </c>
      <c r="E692" s="80"/>
      <c r="F692" s="24"/>
      <c r="G692" s="181"/>
    </row>
    <row r="693" spans="1:12">
      <c r="A693" s="152">
        <v>4.5999999999999996</v>
      </c>
      <c r="B693" s="101" t="s">
        <v>224</v>
      </c>
      <c r="C693" s="101"/>
      <c r="D693" s="127"/>
      <c r="E693" s="127"/>
      <c r="F693" s="101"/>
      <c r="G693" s="181"/>
    </row>
    <row r="694" spans="1:12" ht="92.4">
      <c r="A694" s="146" t="s">
        <v>961</v>
      </c>
      <c r="B694" s="48" t="s">
        <v>336</v>
      </c>
      <c r="C694" s="41" t="s">
        <v>290</v>
      </c>
      <c r="D694" s="67">
        <v>1</v>
      </c>
      <c r="E694" s="80"/>
      <c r="F694" s="91"/>
      <c r="G694" s="181"/>
    </row>
    <row r="695" spans="1:12">
      <c r="A695" s="154">
        <v>5</v>
      </c>
      <c r="B695" s="175" t="s">
        <v>225</v>
      </c>
      <c r="C695" s="175"/>
      <c r="D695" s="170"/>
      <c r="E695" s="170"/>
      <c r="F695" s="170"/>
      <c r="G695" s="142"/>
    </row>
    <row r="696" spans="1:12">
      <c r="A696" s="146">
        <v>5.0999999999999996</v>
      </c>
      <c r="B696" s="136" t="s">
        <v>226</v>
      </c>
      <c r="C696" s="49" t="s">
        <v>14</v>
      </c>
      <c r="D696" s="67">
        <v>1</v>
      </c>
      <c r="E696" s="73"/>
      <c r="F696" s="71"/>
      <c r="G696" s="183"/>
    </row>
    <row r="697" spans="1:12" ht="26.4">
      <c r="A697" s="146">
        <v>5.2</v>
      </c>
      <c r="B697" s="136" t="s">
        <v>227</v>
      </c>
      <c r="C697" s="49" t="s">
        <v>14</v>
      </c>
      <c r="D697" s="67">
        <v>1</v>
      </c>
      <c r="E697" s="73"/>
      <c r="F697" s="71"/>
      <c r="G697" s="184"/>
    </row>
    <row r="698" spans="1:12">
      <c r="A698" s="146">
        <v>5.3</v>
      </c>
      <c r="B698" s="136" t="s">
        <v>228</v>
      </c>
      <c r="C698" s="49" t="s">
        <v>14</v>
      </c>
      <c r="D698" s="67">
        <v>1</v>
      </c>
      <c r="E698" s="73"/>
      <c r="F698" s="71"/>
      <c r="G698" s="184"/>
    </row>
    <row r="699" spans="1:12">
      <c r="A699" s="146">
        <v>5.4</v>
      </c>
      <c r="B699" s="136" t="s">
        <v>229</v>
      </c>
      <c r="C699" s="49" t="s">
        <v>14</v>
      </c>
      <c r="D699" s="67">
        <v>1</v>
      </c>
      <c r="E699" s="73"/>
      <c r="F699" s="71"/>
      <c r="G699" s="184"/>
    </row>
    <row r="700" spans="1:12">
      <c r="A700" s="155"/>
      <c r="B700" s="185" t="s">
        <v>230</v>
      </c>
      <c r="C700" s="185"/>
      <c r="D700" s="185"/>
      <c r="E700" s="185"/>
      <c r="F700" s="185"/>
      <c r="G700" s="156"/>
    </row>
    <row r="701" spans="1:12">
      <c r="A701" s="186" t="s">
        <v>231</v>
      </c>
      <c r="B701" s="170"/>
      <c r="C701" s="170"/>
      <c r="D701" s="170"/>
      <c r="E701" s="170"/>
      <c r="F701" s="170"/>
      <c r="G701" s="157"/>
      <c r="I701" s="161"/>
      <c r="K701" s="22"/>
      <c r="L701" s="22"/>
    </row>
    <row r="702" spans="1:12">
      <c r="A702" s="186" t="s">
        <v>1031</v>
      </c>
      <c r="B702" s="170"/>
      <c r="C702" s="170"/>
      <c r="D702" s="170"/>
      <c r="E702" s="170"/>
      <c r="F702" s="170"/>
      <c r="G702" s="157"/>
      <c r="I702" s="161"/>
      <c r="K702" s="22"/>
    </row>
    <row r="703" spans="1:12">
      <c r="A703" s="186" t="s">
        <v>1030</v>
      </c>
      <c r="B703" s="170"/>
      <c r="C703" s="170"/>
      <c r="D703" s="170"/>
      <c r="E703" s="170"/>
      <c r="F703" s="170"/>
      <c r="G703" s="157"/>
      <c r="I703" s="161"/>
      <c r="K703" s="22"/>
    </row>
    <row r="704" spans="1:12">
      <c r="A704" s="186" t="s">
        <v>232</v>
      </c>
      <c r="B704" s="170"/>
      <c r="C704" s="170"/>
      <c r="D704" s="170"/>
      <c r="E704" s="170"/>
      <c r="F704" s="170"/>
      <c r="G704" s="157"/>
      <c r="I704" s="161"/>
      <c r="K704" s="22"/>
    </row>
    <row r="705" spans="1:12">
      <c r="A705" s="186" t="s">
        <v>233</v>
      </c>
      <c r="B705" s="170"/>
      <c r="C705" s="170"/>
      <c r="D705" s="170"/>
      <c r="E705" s="170"/>
      <c r="F705" s="170"/>
      <c r="G705" s="157"/>
      <c r="I705" s="161"/>
      <c r="K705" s="22"/>
    </row>
    <row r="706" spans="1:12">
      <c r="A706" s="186" t="s">
        <v>234</v>
      </c>
      <c r="B706" s="170"/>
      <c r="C706" s="170"/>
      <c r="D706" s="170"/>
      <c r="E706" s="170"/>
      <c r="F706" s="170"/>
      <c r="G706" s="157"/>
      <c r="I706" s="161"/>
      <c r="K706" s="22"/>
    </row>
    <row r="707" spans="1:12">
      <c r="A707" s="186" t="s">
        <v>1029</v>
      </c>
      <c r="B707" s="170"/>
      <c r="C707" s="170"/>
      <c r="D707" s="170"/>
      <c r="E707" s="170"/>
      <c r="F707" s="170"/>
      <c r="G707" s="158"/>
      <c r="I707" s="162"/>
      <c r="K707" s="22"/>
    </row>
    <row r="708" spans="1:12" ht="13.8" thickBot="1">
      <c r="A708" s="187" t="s">
        <v>235</v>
      </c>
      <c r="B708" s="188"/>
      <c r="C708" s="188"/>
      <c r="D708" s="188"/>
      <c r="E708" s="188"/>
      <c r="F708" s="188"/>
      <c r="G708" s="159"/>
      <c r="I708" s="163"/>
      <c r="K708" s="22"/>
      <c r="L708" s="22"/>
    </row>
  </sheetData>
  <mergeCells count="42">
    <mergeCell ref="A708:F708"/>
    <mergeCell ref="A703:F703"/>
    <mergeCell ref="A704:F704"/>
    <mergeCell ref="A705:F705"/>
    <mergeCell ref="A706:F706"/>
    <mergeCell ref="A707:F707"/>
    <mergeCell ref="B695:F695"/>
    <mergeCell ref="G696:G699"/>
    <mergeCell ref="B700:F700"/>
    <mergeCell ref="A701:F701"/>
    <mergeCell ref="A702:F702"/>
    <mergeCell ref="B630:E630"/>
    <mergeCell ref="G631:G694"/>
    <mergeCell ref="B651:F651"/>
    <mergeCell ref="G9:G17"/>
    <mergeCell ref="B18:F18"/>
    <mergeCell ref="B19:F19"/>
    <mergeCell ref="B155:F155"/>
    <mergeCell ref="B126:F126"/>
    <mergeCell ref="B156:F156"/>
    <mergeCell ref="B20:F20"/>
    <mergeCell ref="B316:F316"/>
    <mergeCell ref="B600:E600"/>
    <mergeCell ref="B610:E610"/>
    <mergeCell ref="B519:E519"/>
    <mergeCell ref="B624:E624"/>
    <mergeCell ref="G445:G625"/>
    <mergeCell ref="B626:E626"/>
    <mergeCell ref="B628:E628"/>
    <mergeCell ref="B615:F615"/>
    <mergeCell ref="A1:G1"/>
    <mergeCell ref="A2:G2"/>
    <mergeCell ref="A3:G4"/>
    <mergeCell ref="A5:G5"/>
    <mergeCell ref="A6:G6"/>
    <mergeCell ref="B8:F8"/>
    <mergeCell ref="B17:F17"/>
    <mergeCell ref="B444:F444"/>
    <mergeCell ref="B294:F294"/>
    <mergeCell ref="B315:F315"/>
    <mergeCell ref="B251:F251"/>
    <mergeCell ref="G19:G443"/>
  </mergeCells>
  <phoneticPr fontId="13" type="noConversion"/>
  <pageMargins left="0.70866141732283472" right="0.70866141732283472" top="0.74803149606299213" bottom="0.74803149606299213" header="0.31496062992125984" footer="0.31496062992125984"/>
  <pageSetup scale="6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LISTADO DE CANTIDADES</vt:lpstr>
      <vt:lpstr>'LISTADO DE CANTIDADES'!Área_de_impresión</vt:lpstr>
      <vt:lpstr>'LISTADO DE CANTIDADES'!Títulos_a_imprimir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Ronaldo Sandoval Zamora</dc:creator>
  <cp:lastModifiedBy>Anderson Alexis García Hernández</cp:lastModifiedBy>
  <cp:lastPrinted>2024-11-04T17:35:22Z</cp:lastPrinted>
  <dcterms:created xsi:type="dcterms:W3CDTF">2024-10-03T13:40:37Z</dcterms:created>
  <dcterms:modified xsi:type="dcterms:W3CDTF">2024-11-04T17:35:28Z</dcterms:modified>
</cp:coreProperties>
</file>